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000神戸市陸協HP\2026\04krc\"/>
    </mc:Choice>
  </mc:AlternateContent>
  <xr:revisionPtr revIDLastSave="0" documentId="13_ncr:1_{0EC2CBF1-B650-47C3-8DC9-B267CD8328A9}" xr6:coauthVersionLast="47" xr6:coauthVersionMax="47" xr10:uidLastSave="{00000000-0000-0000-0000-000000000000}"/>
  <bookViews>
    <workbookView xWindow="-108" yWindow="-108" windowWidth="23256" windowHeight="13896" tabRatio="783" activeTab="1" xr2:uid="{1AE1BD48-7AC0-432D-983D-D4890B4754A6}"/>
  </bookViews>
  <sheets>
    <sheet name="はじめに" sheetId="11" r:id="rId1"/>
    <sheet name="手順1" sheetId="1" r:id="rId2"/>
    <sheet name="手順2" sheetId="5" r:id="rId3"/>
    <sheet name="手順3" sheetId="7" r:id="rId4"/>
    <sheet name="手順４" sheetId="13" r:id="rId5"/>
    <sheet name="手順５" sheetId="8" r:id="rId6"/>
    <sheet name="種目情報" sheetId="6" r:id="rId7"/>
    <sheet name="審判情報" sheetId="3" r:id="rId8"/>
    <sheet name="団体情報" sheetId="2" r:id="rId9"/>
    <sheet name="選手情報" sheetId="9" r:id="rId10"/>
    <sheet name="リレー情報" sheetId="10" r:id="rId11"/>
    <sheet name="管理者用メモ" sheetId="12" r:id="rId12"/>
  </sheets>
  <definedNames>
    <definedName name="_xlnm._FilterDatabase" localSheetId="1" hidden="1">手順1!$B$17:$G$105</definedName>
    <definedName name="_xlnm.Print_Area" localSheetId="0">はじめに!$A$1:$M$11</definedName>
    <definedName name="_xlnm.Print_Area" localSheetId="1">手順1!$A$1:$O$105</definedName>
    <definedName name="_xlnm.Print_Area" localSheetId="2">手順2!$B$1:$U$107</definedName>
    <definedName name="_xlnm.Print_Area" localSheetId="3">手順3!$B$1:$U$107</definedName>
    <definedName name="_xlnm.Print_Area" localSheetId="4">手順４!$A$1:$N$17</definedName>
    <definedName name="_xlnm.Print_Area" localSheetId="5">手順５!$C$6:$U$118</definedName>
    <definedName name="_xlnm.Print_Titles" localSheetId="5">手順５!$7:$17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3" l="1"/>
  <c r="B4" i="3"/>
  <c r="B5" i="3"/>
  <c r="B2" i="3"/>
  <c r="A3" i="3" s="1"/>
  <c r="E2" i="3"/>
  <c r="F2" i="3"/>
  <c r="E3" i="3"/>
  <c r="F3" i="3"/>
  <c r="E4" i="3"/>
  <c r="F4" i="3"/>
  <c r="E5" i="3"/>
  <c r="F5" i="3"/>
  <c r="AE13" i="7"/>
  <c r="AF13" i="7"/>
  <c r="AD13" i="7"/>
  <c r="AE13" i="5"/>
  <c r="AF13" i="5"/>
  <c r="AD13" i="5"/>
  <c r="A2" i="3" l="1"/>
  <c r="A5" i="3"/>
  <c r="A4" i="3"/>
  <c r="P22" i="8"/>
  <c r="Q22" i="8"/>
  <c r="R22" i="8"/>
  <c r="R21" i="8"/>
  <c r="Q21" i="8"/>
  <c r="P21" i="8"/>
  <c r="P19" i="8"/>
  <c r="Q19" i="8"/>
  <c r="R19" i="8"/>
  <c r="AA12" i="7" l="1"/>
  <c r="Z12" i="7"/>
  <c r="Z10" i="7" l="1"/>
  <c r="Z9" i="7" s="1"/>
  <c r="A4" i="10"/>
  <c r="AA10" i="7"/>
  <c r="A5" i="10"/>
  <c r="AA12" i="5"/>
  <c r="D16" i="13" l="1"/>
  <c r="AA9" i="7"/>
  <c r="C15" i="13"/>
  <c r="C5" i="10"/>
  <c r="C4" i="10"/>
  <c r="AA10" i="5"/>
  <c r="A3" i="10"/>
  <c r="C13" i="7"/>
  <c r="D13" i="7"/>
  <c r="E13" i="7"/>
  <c r="F13" i="7"/>
  <c r="G13" i="7"/>
  <c r="H13" i="7"/>
  <c r="C14" i="7"/>
  <c r="D14" i="7"/>
  <c r="E14" i="7"/>
  <c r="F14" i="7"/>
  <c r="G14" i="7"/>
  <c r="H14" i="7"/>
  <c r="C15" i="7"/>
  <c r="D15" i="7"/>
  <c r="E15" i="7"/>
  <c r="F15" i="7"/>
  <c r="G15" i="7"/>
  <c r="H15" i="7"/>
  <c r="C16" i="7"/>
  <c r="D16" i="7"/>
  <c r="E16" i="7"/>
  <c r="F16" i="7"/>
  <c r="G16" i="7"/>
  <c r="H16" i="7"/>
  <c r="C17" i="7"/>
  <c r="D17" i="7"/>
  <c r="E17" i="7"/>
  <c r="F17" i="7"/>
  <c r="G17" i="7"/>
  <c r="H17" i="7"/>
  <c r="C18" i="7"/>
  <c r="D18" i="7"/>
  <c r="E18" i="7"/>
  <c r="F18" i="7"/>
  <c r="G18" i="7"/>
  <c r="H18" i="7"/>
  <c r="C19" i="7"/>
  <c r="D19" i="7"/>
  <c r="E19" i="7"/>
  <c r="F19" i="7"/>
  <c r="G19" i="7"/>
  <c r="H19" i="7"/>
  <c r="C20" i="7"/>
  <c r="D20" i="7"/>
  <c r="E20" i="7"/>
  <c r="F20" i="7"/>
  <c r="G20" i="7"/>
  <c r="H20" i="7"/>
  <c r="C21" i="7"/>
  <c r="D21" i="7"/>
  <c r="E21" i="7"/>
  <c r="F21" i="7"/>
  <c r="G21" i="7"/>
  <c r="H21" i="7"/>
  <c r="C22" i="7"/>
  <c r="D22" i="7"/>
  <c r="E22" i="7"/>
  <c r="F22" i="7"/>
  <c r="G22" i="7"/>
  <c r="H22" i="7"/>
  <c r="C23" i="7"/>
  <c r="D23" i="7"/>
  <c r="E23" i="7"/>
  <c r="F23" i="7"/>
  <c r="G23" i="7"/>
  <c r="H23" i="7"/>
  <c r="C24" i="7"/>
  <c r="D24" i="7"/>
  <c r="E24" i="7"/>
  <c r="F24" i="7"/>
  <c r="G24" i="7"/>
  <c r="H24" i="7"/>
  <c r="C25" i="7"/>
  <c r="D25" i="7"/>
  <c r="E25" i="7"/>
  <c r="F25" i="7"/>
  <c r="G25" i="7"/>
  <c r="H25" i="7"/>
  <c r="C26" i="7"/>
  <c r="D26" i="7"/>
  <c r="E26" i="7"/>
  <c r="F26" i="7"/>
  <c r="G26" i="7"/>
  <c r="H26" i="7"/>
  <c r="C27" i="7"/>
  <c r="D27" i="7"/>
  <c r="E27" i="7"/>
  <c r="F27" i="7"/>
  <c r="G27" i="7"/>
  <c r="H27" i="7"/>
  <c r="C28" i="7"/>
  <c r="D28" i="7"/>
  <c r="E28" i="7"/>
  <c r="F28" i="7"/>
  <c r="G28" i="7"/>
  <c r="H28" i="7"/>
  <c r="C29" i="7"/>
  <c r="D29" i="7"/>
  <c r="E29" i="7"/>
  <c r="F29" i="7"/>
  <c r="G29" i="7"/>
  <c r="H29" i="7"/>
  <c r="C30" i="7"/>
  <c r="D30" i="7"/>
  <c r="E30" i="7"/>
  <c r="F30" i="7"/>
  <c r="G30" i="7"/>
  <c r="H30" i="7"/>
  <c r="C31" i="7"/>
  <c r="D31" i="7"/>
  <c r="E31" i="7"/>
  <c r="F31" i="7"/>
  <c r="G31" i="7"/>
  <c r="H31" i="7"/>
  <c r="C32" i="7"/>
  <c r="D32" i="7"/>
  <c r="E32" i="7"/>
  <c r="F32" i="7"/>
  <c r="G32" i="7"/>
  <c r="H32" i="7"/>
  <c r="C33" i="7"/>
  <c r="D33" i="7"/>
  <c r="E33" i="7"/>
  <c r="F33" i="7"/>
  <c r="G33" i="7"/>
  <c r="H33" i="7"/>
  <c r="C34" i="7"/>
  <c r="D34" i="7"/>
  <c r="E34" i="7"/>
  <c r="F34" i="7"/>
  <c r="G34" i="7"/>
  <c r="H34" i="7"/>
  <c r="C35" i="7"/>
  <c r="D35" i="7"/>
  <c r="E35" i="7"/>
  <c r="F35" i="7"/>
  <c r="G35" i="7"/>
  <c r="H35" i="7"/>
  <c r="C36" i="7"/>
  <c r="D36" i="7"/>
  <c r="E36" i="7"/>
  <c r="F36" i="7"/>
  <c r="G36" i="7"/>
  <c r="H36" i="7"/>
  <c r="C37" i="7"/>
  <c r="D37" i="7"/>
  <c r="E37" i="7"/>
  <c r="F37" i="7"/>
  <c r="G37" i="7"/>
  <c r="H37" i="7"/>
  <c r="C38" i="7"/>
  <c r="D38" i="7"/>
  <c r="E38" i="7"/>
  <c r="F38" i="7"/>
  <c r="G38" i="7"/>
  <c r="H38" i="7"/>
  <c r="C39" i="7"/>
  <c r="D39" i="7"/>
  <c r="E39" i="7"/>
  <c r="F39" i="7"/>
  <c r="G39" i="7"/>
  <c r="H39" i="7"/>
  <c r="C40" i="7"/>
  <c r="D40" i="7"/>
  <c r="E40" i="7"/>
  <c r="F40" i="7"/>
  <c r="G40" i="7"/>
  <c r="H40" i="7"/>
  <c r="C41" i="7"/>
  <c r="D41" i="7"/>
  <c r="E41" i="7"/>
  <c r="F41" i="7"/>
  <c r="G41" i="7"/>
  <c r="H41" i="7"/>
  <c r="C42" i="7"/>
  <c r="D42" i="7"/>
  <c r="E42" i="7"/>
  <c r="F42" i="7"/>
  <c r="G42" i="7"/>
  <c r="H42" i="7"/>
  <c r="C43" i="7"/>
  <c r="D43" i="7"/>
  <c r="E43" i="7"/>
  <c r="F43" i="7"/>
  <c r="G43" i="7"/>
  <c r="H43" i="7"/>
  <c r="C44" i="7"/>
  <c r="D44" i="7"/>
  <c r="E44" i="7"/>
  <c r="F44" i="7"/>
  <c r="G44" i="7"/>
  <c r="H44" i="7"/>
  <c r="C45" i="7"/>
  <c r="D45" i="7"/>
  <c r="E45" i="7"/>
  <c r="F45" i="7"/>
  <c r="G45" i="7"/>
  <c r="H45" i="7"/>
  <c r="C46" i="7"/>
  <c r="D46" i="7"/>
  <c r="E46" i="7"/>
  <c r="F46" i="7"/>
  <c r="G46" i="7"/>
  <c r="H46" i="7"/>
  <c r="C47" i="7"/>
  <c r="D47" i="7"/>
  <c r="E47" i="7"/>
  <c r="F47" i="7"/>
  <c r="G47" i="7"/>
  <c r="H47" i="7"/>
  <c r="C48" i="7"/>
  <c r="D48" i="7"/>
  <c r="E48" i="7"/>
  <c r="F48" i="7"/>
  <c r="G48" i="7"/>
  <c r="H48" i="7"/>
  <c r="C49" i="7"/>
  <c r="D49" i="7"/>
  <c r="E49" i="7"/>
  <c r="F49" i="7"/>
  <c r="G49" i="7"/>
  <c r="H49" i="7"/>
  <c r="C50" i="7"/>
  <c r="D50" i="7"/>
  <c r="E50" i="7"/>
  <c r="F50" i="7"/>
  <c r="G50" i="7"/>
  <c r="H50" i="7"/>
  <c r="C51" i="7"/>
  <c r="D51" i="7"/>
  <c r="E51" i="7"/>
  <c r="F51" i="7"/>
  <c r="G51" i="7"/>
  <c r="H51" i="7"/>
  <c r="C52" i="7"/>
  <c r="D52" i="7"/>
  <c r="E52" i="7"/>
  <c r="F52" i="7"/>
  <c r="G52" i="7"/>
  <c r="H52" i="7"/>
  <c r="C53" i="7"/>
  <c r="D53" i="7"/>
  <c r="E53" i="7"/>
  <c r="F53" i="7"/>
  <c r="G53" i="7"/>
  <c r="H53" i="7"/>
  <c r="C54" i="7"/>
  <c r="D54" i="7"/>
  <c r="E54" i="7"/>
  <c r="F54" i="7"/>
  <c r="G54" i="7"/>
  <c r="H54" i="7"/>
  <c r="C55" i="7"/>
  <c r="D55" i="7"/>
  <c r="E55" i="7"/>
  <c r="F55" i="7"/>
  <c r="G55" i="7"/>
  <c r="H55" i="7"/>
  <c r="C56" i="7"/>
  <c r="D56" i="7"/>
  <c r="E56" i="7"/>
  <c r="F56" i="7"/>
  <c r="G56" i="7"/>
  <c r="H56" i="7"/>
  <c r="C57" i="7"/>
  <c r="D57" i="7"/>
  <c r="E57" i="7"/>
  <c r="F57" i="7"/>
  <c r="G57" i="7"/>
  <c r="H57" i="7"/>
  <c r="C58" i="7"/>
  <c r="D58" i="7"/>
  <c r="E58" i="7"/>
  <c r="F58" i="7"/>
  <c r="G58" i="7"/>
  <c r="H58" i="7"/>
  <c r="C59" i="7"/>
  <c r="D59" i="7"/>
  <c r="E59" i="7"/>
  <c r="F59" i="7"/>
  <c r="G59" i="7"/>
  <c r="H59" i="7"/>
  <c r="C60" i="7"/>
  <c r="D60" i="7"/>
  <c r="E60" i="7"/>
  <c r="F60" i="7"/>
  <c r="G60" i="7"/>
  <c r="H60" i="7"/>
  <c r="C61" i="7"/>
  <c r="D61" i="7"/>
  <c r="E61" i="7"/>
  <c r="F61" i="7"/>
  <c r="G61" i="7"/>
  <c r="H61" i="7"/>
  <c r="C62" i="7"/>
  <c r="D62" i="7"/>
  <c r="E62" i="7"/>
  <c r="F62" i="7"/>
  <c r="G62" i="7"/>
  <c r="H62" i="7"/>
  <c r="C63" i="7"/>
  <c r="D63" i="7"/>
  <c r="E63" i="7"/>
  <c r="F63" i="7"/>
  <c r="G63" i="7"/>
  <c r="H63" i="7"/>
  <c r="C64" i="7"/>
  <c r="D64" i="7"/>
  <c r="E64" i="7"/>
  <c r="F64" i="7"/>
  <c r="G64" i="7"/>
  <c r="H64" i="7"/>
  <c r="C65" i="7"/>
  <c r="D65" i="7"/>
  <c r="E65" i="7"/>
  <c r="F65" i="7"/>
  <c r="G65" i="7"/>
  <c r="H65" i="7"/>
  <c r="C66" i="7"/>
  <c r="D66" i="7"/>
  <c r="E66" i="7"/>
  <c r="F66" i="7"/>
  <c r="G66" i="7"/>
  <c r="H66" i="7"/>
  <c r="C67" i="7"/>
  <c r="D67" i="7"/>
  <c r="E67" i="7"/>
  <c r="F67" i="7"/>
  <c r="G67" i="7"/>
  <c r="H67" i="7"/>
  <c r="C68" i="7"/>
  <c r="D68" i="7"/>
  <c r="E68" i="7"/>
  <c r="F68" i="7"/>
  <c r="G68" i="7"/>
  <c r="H68" i="7"/>
  <c r="C69" i="7"/>
  <c r="D69" i="7"/>
  <c r="E69" i="7"/>
  <c r="F69" i="7"/>
  <c r="G69" i="7"/>
  <c r="H69" i="7"/>
  <c r="C70" i="7"/>
  <c r="D70" i="7"/>
  <c r="E70" i="7"/>
  <c r="F70" i="7"/>
  <c r="G70" i="7"/>
  <c r="H70" i="7"/>
  <c r="C71" i="7"/>
  <c r="D71" i="7"/>
  <c r="E71" i="7"/>
  <c r="F71" i="7"/>
  <c r="G71" i="7"/>
  <c r="H71" i="7"/>
  <c r="C72" i="7"/>
  <c r="D72" i="7"/>
  <c r="E72" i="7"/>
  <c r="F72" i="7"/>
  <c r="G72" i="7"/>
  <c r="H72" i="7"/>
  <c r="C73" i="7"/>
  <c r="D73" i="7"/>
  <c r="E73" i="7"/>
  <c r="F73" i="7"/>
  <c r="G73" i="7"/>
  <c r="H73" i="7"/>
  <c r="C74" i="7"/>
  <c r="D74" i="7"/>
  <c r="E74" i="7"/>
  <c r="F74" i="7"/>
  <c r="G74" i="7"/>
  <c r="H74" i="7"/>
  <c r="C75" i="7"/>
  <c r="D75" i="7"/>
  <c r="E75" i="7"/>
  <c r="F75" i="7"/>
  <c r="G75" i="7"/>
  <c r="H75" i="7"/>
  <c r="C76" i="7"/>
  <c r="D76" i="7"/>
  <c r="E76" i="7"/>
  <c r="F76" i="7"/>
  <c r="G76" i="7"/>
  <c r="H76" i="7"/>
  <c r="C77" i="7"/>
  <c r="D77" i="7"/>
  <c r="E77" i="7"/>
  <c r="F77" i="7"/>
  <c r="G77" i="7"/>
  <c r="H77" i="7"/>
  <c r="C78" i="7"/>
  <c r="D78" i="7"/>
  <c r="E78" i="7"/>
  <c r="F78" i="7"/>
  <c r="G78" i="7"/>
  <c r="H78" i="7"/>
  <c r="C79" i="7"/>
  <c r="D79" i="7"/>
  <c r="E79" i="7"/>
  <c r="F79" i="7"/>
  <c r="G79" i="7"/>
  <c r="H79" i="7"/>
  <c r="C80" i="7"/>
  <c r="D80" i="7"/>
  <c r="E80" i="7"/>
  <c r="F80" i="7"/>
  <c r="G80" i="7"/>
  <c r="H80" i="7"/>
  <c r="C81" i="7"/>
  <c r="D81" i="7"/>
  <c r="E81" i="7"/>
  <c r="F81" i="7"/>
  <c r="G81" i="7"/>
  <c r="H81" i="7"/>
  <c r="C82" i="7"/>
  <c r="D82" i="7"/>
  <c r="E82" i="7"/>
  <c r="F82" i="7"/>
  <c r="G82" i="7"/>
  <c r="H82" i="7"/>
  <c r="C83" i="7"/>
  <c r="D83" i="7"/>
  <c r="E83" i="7"/>
  <c r="F83" i="7"/>
  <c r="G83" i="7"/>
  <c r="H83" i="7"/>
  <c r="C84" i="7"/>
  <c r="D84" i="7"/>
  <c r="E84" i="7"/>
  <c r="F84" i="7"/>
  <c r="G84" i="7"/>
  <c r="H84" i="7"/>
  <c r="C85" i="7"/>
  <c r="D85" i="7"/>
  <c r="E85" i="7"/>
  <c r="F85" i="7"/>
  <c r="G85" i="7"/>
  <c r="H85" i="7"/>
  <c r="C86" i="7"/>
  <c r="D86" i="7"/>
  <c r="E86" i="7"/>
  <c r="F86" i="7"/>
  <c r="G86" i="7"/>
  <c r="H86" i="7"/>
  <c r="C87" i="7"/>
  <c r="D87" i="7"/>
  <c r="E87" i="7"/>
  <c r="F87" i="7"/>
  <c r="G87" i="7"/>
  <c r="H87" i="7"/>
  <c r="C88" i="7"/>
  <c r="D88" i="7"/>
  <c r="E88" i="7"/>
  <c r="F88" i="7"/>
  <c r="G88" i="7"/>
  <c r="H88" i="7"/>
  <c r="C89" i="7"/>
  <c r="D89" i="7"/>
  <c r="E89" i="7"/>
  <c r="F89" i="7"/>
  <c r="G89" i="7"/>
  <c r="H89" i="7"/>
  <c r="C90" i="7"/>
  <c r="D90" i="7"/>
  <c r="E90" i="7"/>
  <c r="F90" i="7"/>
  <c r="G90" i="7"/>
  <c r="H90" i="7"/>
  <c r="C91" i="7"/>
  <c r="D91" i="7"/>
  <c r="E91" i="7"/>
  <c r="F91" i="7"/>
  <c r="G91" i="7"/>
  <c r="H91" i="7"/>
  <c r="C92" i="7"/>
  <c r="D92" i="7"/>
  <c r="E92" i="7"/>
  <c r="F92" i="7"/>
  <c r="G92" i="7"/>
  <c r="H92" i="7"/>
  <c r="C93" i="7"/>
  <c r="D93" i="7"/>
  <c r="E93" i="7"/>
  <c r="F93" i="7"/>
  <c r="G93" i="7"/>
  <c r="H93" i="7"/>
  <c r="C94" i="7"/>
  <c r="D94" i="7"/>
  <c r="E94" i="7"/>
  <c r="F94" i="7"/>
  <c r="G94" i="7"/>
  <c r="H94" i="7"/>
  <c r="C95" i="7"/>
  <c r="D95" i="7"/>
  <c r="E95" i="7"/>
  <c r="F95" i="7"/>
  <c r="G95" i="7"/>
  <c r="H95" i="7"/>
  <c r="C96" i="7"/>
  <c r="D96" i="7"/>
  <c r="E96" i="7"/>
  <c r="F96" i="7"/>
  <c r="G96" i="7"/>
  <c r="H96" i="7"/>
  <c r="C97" i="7"/>
  <c r="D97" i="7"/>
  <c r="E97" i="7"/>
  <c r="F97" i="7"/>
  <c r="G97" i="7"/>
  <c r="H97" i="7"/>
  <c r="C98" i="7"/>
  <c r="D98" i="7"/>
  <c r="E98" i="7"/>
  <c r="F98" i="7"/>
  <c r="G98" i="7"/>
  <c r="H98" i="7"/>
  <c r="C99" i="7"/>
  <c r="D99" i="7"/>
  <c r="E99" i="7"/>
  <c r="F99" i="7"/>
  <c r="G99" i="7"/>
  <c r="H99" i="7"/>
  <c r="C100" i="7"/>
  <c r="D100" i="7"/>
  <c r="E100" i="7"/>
  <c r="F100" i="7"/>
  <c r="G100" i="7"/>
  <c r="H100" i="7"/>
  <c r="C101" i="7"/>
  <c r="D101" i="7"/>
  <c r="E101" i="7"/>
  <c r="F101" i="7"/>
  <c r="G101" i="7"/>
  <c r="H101" i="7"/>
  <c r="C102" i="7"/>
  <c r="D102" i="7"/>
  <c r="E102" i="7"/>
  <c r="F102" i="7"/>
  <c r="G102" i="7"/>
  <c r="H102" i="7"/>
  <c r="C103" i="7"/>
  <c r="D103" i="7"/>
  <c r="E103" i="7"/>
  <c r="F103" i="7"/>
  <c r="G103" i="7"/>
  <c r="H103" i="7"/>
  <c r="C104" i="7"/>
  <c r="D104" i="7"/>
  <c r="E104" i="7"/>
  <c r="F104" i="7"/>
  <c r="G104" i="7"/>
  <c r="H104" i="7"/>
  <c r="C105" i="7"/>
  <c r="D105" i="7"/>
  <c r="E105" i="7"/>
  <c r="F105" i="7"/>
  <c r="G105" i="7"/>
  <c r="H105" i="7"/>
  <c r="C106" i="7"/>
  <c r="D106" i="7"/>
  <c r="E106" i="7"/>
  <c r="F106" i="7"/>
  <c r="G106" i="7"/>
  <c r="H106" i="7"/>
  <c r="C107" i="7"/>
  <c r="D107" i="7"/>
  <c r="E107" i="7"/>
  <c r="F107" i="7"/>
  <c r="G107" i="7"/>
  <c r="H107" i="7"/>
  <c r="H12" i="7"/>
  <c r="G12" i="7"/>
  <c r="F12" i="7"/>
  <c r="E12" i="7"/>
  <c r="D12" i="7"/>
  <c r="C12" i="7"/>
  <c r="P18" i="8"/>
  <c r="D11" i="13" l="1"/>
  <c r="AA9" i="5"/>
  <c r="C3" i="10"/>
  <c r="Q18" i="8"/>
  <c r="R18" i="8"/>
  <c r="S11" i="8"/>
  <c r="H2" i="2" s="1"/>
  <c r="S10" i="8"/>
  <c r="G2" i="2" s="1"/>
  <c r="K103" i="9"/>
  <c r="K104" i="9"/>
  <c r="K105" i="9"/>
  <c r="K106" i="9"/>
  <c r="AC50" i="7" l="1"/>
  <c r="AC49" i="7"/>
  <c r="AC48" i="7"/>
  <c r="AC47" i="7"/>
  <c r="AC46" i="7"/>
  <c r="AC45" i="7"/>
  <c r="AC44" i="7"/>
  <c r="AC43" i="7"/>
  <c r="AC42" i="7"/>
  <c r="AC41" i="7"/>
  <c r="AC40" i="7"/>
  <c r="AC39" i="7"/>
  <c r="AC38" i="7"/>
  <c r="AC37" i="7"/>
  <c r="AC36" i="7"/>
  <c r="AC35" i="7"/>
  <c r="AC34" i="7"/>
  <c r="AC33" i="7"/>
  <c r="AC32" i="7"/>
  <c r="AC31" i="7"/>
  <c r="AC30" i="7"/>
  <c r="AB30" i="7"/>
  <c r="AB31" i="7"/>
  <c r="AB32" i="7"/>
  <c r="AB33" i="7"/>
  <c r="AB34" i="7"/>
  <c r="AB35" i="7"/>
  <c r="AB36" i="7"/>
  <c r="AB37" i="7"/>
  <c r="AB38" i="7"/>
  <c r="AB39" i="7"/>
  <c r="AB40" i="7"/>
  <c r="AB41" i="7"/>
  <c r="AB42" i="7"/>
  <c r="AB43" i="7"/>
  <c r="AB44" i="7"/>
  <c r="AB45" i="7"/>
  <c r="AB46" i="7"/>
  <c r="AB47" i="7"/>
  <c r="AB48" i="7"/>
  <c r="AB49" i="7"/>
  <c r="AB50" i="7"/>
  <c r="AB51" i="7"/>
  <c r="AB52" i="7"/>
  <c r="AB53" i="7"/>
  <c r="AB54" i="7"/>
  <c r="AB55" i="7"/>
  <c r="AB56" i="7"/>
  <c r="AB57" i="7"/>
  <c r="AB58" i="7"/>
  <c r="AB59" i="7"/>
  <c r="AB60" i="7"/>
  <c r="AB61" i="7"/>
  <c r="AB62" i="7"/>
  <c r="AB63" i="7"/>
  <c r="AB64" i="7"/>
  <c r="AB65" i="7"/>
  <c r="AB66" i="7"/>
  <c r="AB67" i="7"/>
  <c r="AB68" i="7"/>
  <c r="AB69" i="7"/>
  <c r="AB70" i="7"/>
  <c r="AB71" i="7"/>
  <c r="AB72" i="7"/>
  <c r="AB73" i="7"/>
  <c r="AB74" i="7"/>
  <c r="AB75" i="7"/>
  <c r="AB76" i="7"/>
  <c r="AB77" i="7"/>
  <c r="AB78" i="7"/>
  <c r="AB79" i="7"/>
  <c r="AB80" i="7"/>
  <c r="AB81" i="7"/>
  <c r="AB82" i="7"/>
  <c r="AB83" i="7"/>
  <c r="AB84" i="7"/>
  <c r="AB85" i="7"/>
  <c r="AB86" i="7"/>
  <c r="AB87" i="7"/>
  <c r="AB88" i="7"/>
  <c r="AB89" i="7"/>
  <c r="AB90" i="7"/>
  <c r="AB91" i="7"/>
  <c r="AB92" i="7"/>
  <c r="AB93" i="7"/>
  <c r="AB94" i="7"/>
  <c r="AB95" i="7"/>
  <c r="AB96" i="7"/>
  <c r="AB97" i="7"/>
  <c r="AB98" i="7"/>
  <c r="AB99" i="7"/>
  <c r="AB100" i="7"/>
  <c r="AB101" i="7"/>
  <c r="AB102" i="7"/>
  <c r="AB103" i="7"/>
  <c r="AB104" i="7"/>
  <c r="AB105" i="7"/>
  <c r="AB106" i="7"/>
  <c r="AB107" i="7"/>
  <c r="AC33" i="5"/>
  <c r="AC34" i="5"/>
  <c r="AC35" i="5"/>
  <c r="AC36" i="5"/>
  <c r="AC37" i="5"/>
  <c r="AC38" i="5"/>
  <c r="AC39" i="5"/>
  <c r="AC40" i="5"/>
  <c r="AC41" i="5"/>
  <c r="AC42" i="5"/>
  <c r="AC43" i="5"/>
  <c r="AC44" i="5"/>
  <c r="AC45" i="5"/>
  <c r="AC46" i="5"/>
  <c r="AC47" i="5"/>
  <c r="AC48" i="5"/>
  <c r="AC49" i="5"/>
  <c r="AC50" i="5"/>
  <c r="AC51" i="5"/>
  <c r="AC52" i="5"/>
  <c r="AC53" i="5"/>
  <c r="AC54" i="5"/>
  <c r="AC55" i="5"/>
  <c r="AC56" i="5"/>
  <c r="AC57" i="5"/>
  <c r="AC58" i="5"/>
  <c r="AC59" i="5"/>
  <c r="AC60" i="5"/>
  <c r="AC61" i="5"/>
  <c r="AC62" i="5"/>
  <c r="AC63" i="5"/>
  <c r="AC64" i="5"/>
  <c r="AC65" i="5"/>
  <c r="AC66" i="5"/>
  <c r="AC67" i="5"/>
  <c r="AC68" i="5"/>
  <c r="AC69" i="5"/>
  <c r="AC70" i="5"/>
  <c r="AC71" i="5"/>
  <c r="AC72" i="5"/>
  <c r="AC73" i="5"/>
  <c r="AC74" i="5"/>
  <c r="AC75" i="5"/>
  <c r="AC76" i="5"/>
  <c r="AC77" i="5"/>
  <c r="AC78" i="5"/>
  <c r="AC79" i="5"/>
  <c r="AC80" i="5"/>
  <c r="AC81" i="5"/>
  <c r="AC82" i="5"/>
  <c r="AC83" i="5"/>
  <c r="AC84" i="5"/>
  <c r="AC85" i="5"/>
  <c r="AC86" i="5"/>
  <c r="AC87" i="5"/>
  <c r="AC88" i="5"/>
  <c r="AC89" i="5"/>
  <c r="AC90" i="5"/>
  <c r="AC91" i="5"/>
  <c r="AC92" i="5"/>
  <c r="AC93" i="5"/>
  <c r="AC94" i="5"/>
  <c r="AC95" i="5"/>
  <c r="AC96" i="5"/>
  <c r="AC97" i="5"/>
  <c r="AC98" i="5"/>
  <c r="AC99" i="5"/>
  <c r="AC100" i="5"/>
  <c r="AC101" i="5"/>
  <c r="AC102" i="5"/>
  <c r="AC103" i="5"/>
  <c r="AC104" i="5"/>
  <c r="AC105" i="5"/>
  <c r="AC106" i="5"/>
  <c r="AC107" i="5"/>
  <c r="AB33" i="5"/>
  <c r="AB34" i="5"/>
  <c r="AB35" i="5"/>
  <c r="AB36" i="5"/>
  <c r="AB37" i="5"/>
  <c r="AB38" i="5"/>
  <c r="AB39" i="5"/>
  <c r="AB40" i="5"/>
  <c r="AB41" i="5"/>
  <c r="AB42" i="5"/>
  <c r="AB43" i="5"/>
  <c r="AB44" i="5"/>
  <c r="AB45" i="5"/>
  <c r="AB46" i="5"/>
  <c r="AB47" i="5"/>
  <c r="AB48" i="5"/>
  <c r="AB49" i="5"/>
  <c r="AB50" i="5"/>
  <c r="AB51" i="5"/>
  <c r="AB52" i="5"/>
  <c r="AB53" i="5"/>
  <c r="AB54" i="5"/>
  <c r="AB55" i="5"/>
  <c r="AB56" i="5"/>
  <c r="AB57" i="5"/>
  <c r="AB58" i="5"/>
  <c r="AB59" i="5"/>
  <c r="AB60" i="5"/>
  <c r="AB61" i="5"/>
  <c r="AB62" i="5"/>
  <c r="AB63" i="5"/>
  <c r="AB64" i="5"/>
  <c r="AB65" i="5"/>
  <c r="AB66" i="5"/>
  <c r="AB67" i="5"/>
  <c r="AB68" i="5"/>
  <c r="AB69" i="5"/>
  <c r="AB70" i="5"/>
  <c r="AB71" i="5"/>
  <c r="AB72" i="5"/>
  <c r="AB73" i="5"/>
  <c r="AB74" i="5"/>
  <c r="AB75" i="5"/>
  <c r="AB76" i="5"/>
  <c r="AB77" i="5"/>
  <c r="AB78" i="5"/>
  <c r="AB79" i="5"/>
  <c r="AB80" i="5"/>
  <c r="AB81" i="5"/>
  <c r="AB82" i="5"/>
  <c r="AB83" i="5"/>
  <c r="AB84" i="5"/>
  <c r="AB85" i="5"/>
  <c r="AB86" i="5"/>
  <c r="AB87" i="5"/>
  <c r="AB88" i="5"/>
  <c r="AB89" i="5"/>
  <c r="AB90" i="5"/>
  <c r="AB91" i="5"/>
  <c r="AB92" i="5"/>
  <c r="AB93" i="5"/>
  <c r="AB94" i="5"/>
  <c r="AB95" i="5"/>
  <c r="AB96" i="5"/>
  <c r="AB97" i="5"/>
  <c r="AB98" i="5"/>
  <c r="AB99" i="5"/>
  <c r="AB100" i="5"/>
  <c r="AB101" i="5"/>
  <c r="AB102" i="5"/>
  <c r="AB103" i="5"/>
  <c r="AB104" i="5"/>
  <c r="AB105" i="5"/>
  <c r="AB106" i="5"/>
  <c r="AB107" i="5"/>
  <c r="AC27" i="7" l="1"/>
  <c r="AB27" i="7"/>
  <c r="AC23" i="7"/>
  <c r="AB23" i="7"/>
  <c r="AB19" i="7"/>
  <c r="AC19" i="7"/>
  <c r="AB15" i="7"/>
  <c r="AC15" i="7"/>
  <c r="AB13" i="7"/>
  <c r="AC13" i="7"/>
  <c r="AB28" i="7"/>
  <c r="AC28" i="7"/>
  <c r="AB24" i="7"/>
  <c r="AC24" i="7"/>
  <c r="AB20" i="7"/>
  <c r="AC20" i="7"/>
  <c r="AB16" i="7"/>
  <c r="AC16" i="7"/>
  <c r="AC29" i="7"/>
  <c r="AB29" i="7"/>
  <c r="AC25" i="7"/>
  <c r="AB25" i="7"/>
  <c r="AC21" i="7"/>
  <c r="AB21" i="7"/>
  <c r="AC17" i="7"/>
  <c r="AB17" i="7"/>
  <c r="AC26" i="7"/>
  <c r="AB26" i="7"/>
  <c r="AC22" i="7"/>
  <c r="AB22" i="7"/>
  <c r="AC18" i="7"/>
  <c r="AB18" i="7"/>
  <c r="AC14" i="7"/>
  <c r="AB14" i="7"/>
  <c r="F10" i="8"/>
  <c r="P10" i="8"/>
  <c r="D1" i="8"/>
  <c r="A13" i="7"/>
  <c r="A14" i="7"/>
  <c r="A15" i="7"/>
  <c r="A16" i="7"/>
  <c r="A17" i="7"/>
  <c r="A18" i="7"/>
  <c r="A19" i="7"/>
  <c r="A20" i="7"/>
  <c r="A21" i="7"/>
  <c r="A22" i="7"/>
  <c r="A23" i="7"/>
  <c r="A24" i="7"/>
  <c r="A25" i="7"/>
  <c r="A26" i="7"/>
  <c r="A27" i="7"/>
  <c r="A28" i="7"/>
  <c r="A29" i="7"/>
  <c r="A30" i="7"/>
  <c r="A31" i="7"/>
  <c r="A32" i="7"/>
  <c r="A33" i="7"/>
  <c r="A34" i="7"/>
  <c r="A35" i="7"/>
  <c r="A36" i="7"/>
  <c r="A37" i="7"/>
  <c r="A38" i="7"/>
  <c r="A39" i="7"/>
  <c r="A40" i="7"/>
  <c r="A41" i="7"/>
  <c r="A42" i="7"/>
  <c r="A43" i="7"/>
  <c r="A44" i="7"/>
  <c r="A45" i="7"/>
  <c r="A46" i="7"/>
  <c r="A47" i="7"/>
  <c r="A48" i="7"/>
  <c r="A49" i="7"/>
  <c r="A50" i="7"/>
  <c r="A51" i="7"/>
  <c r="A52" i="7"/>
  <c r="A53" i="7"/>
  <c r="A54" i="7"/>
  <c r="A55" i="7"/>
  <c r="A56" i="7"/>
  <c r="A57" i="7"/>
  <c r="A58" i="7"/>
  <c r="A59" i="7"/>
  <c r="A60" i="7"/>
  <c r="A61" i="7"/>
  <c r="A62" i="7"/>
  <c r="A63" i="7"/>
  <c r="A64" i="7"/>
  <c r="A65" i="7"/>
  <c r="A66" i="7"/>
  <c r="A67" i="7"/>
  <c r="A68" i="7"/>
  <c r="A69" i="7"/>
  <c r="A70" i="7"/>
  <c r="A71" i="7"/>
  <c r="A72" i="7"/>
  <c r="A73" i="7"/>
  <c r="A74" i="7"/>
  <c r="A75" i="7"/>
  <c r="A76" i="7"/>
  <c r="A77" i="7"/>
  <c r="A78" i="7"/>
  <c r="A79" i="7"/>
  <c r="A80" i="7"/>
  <c r="A81" i="7"/>
  <c r="A82" i="7"/>
  <c r="A83" i="7"/>
  <c r="A84" i="7"/>
  <c r="A85" i="7"/>
  <c r="A86" i="7"/>
  <c r="A87" i="7"/>
  <c r="A88" i="7"/>
  <c r="A89" i="7"/>
  <c r="A90" i="7"/>
  <c r="A91" i="7"/>
  <c r="A92" i="7"/>
  <c r="A93" i="7"/>
  <c r="A94" i="7"/>
  <c r="A95" i="7"/>
  <c r="A96" i="7"/>
  <c r="A97" i="7"/>
  <c r="A98" i="7"/>
  <c r="A99" i="7"/>
  <c r="A100" i="7"/>
  <c r="A101" i="7"/>
  <c r="A102" i="7"/>
  <c r="A103" i="7"/>
  <c r="A104" i="7"/>
  <c r="A105" i="7"/>
  <c r="A106" i="7"/>
  <c r="A107" i="7"/>
  <c r="A12" i="7"/>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2" i="5"/>
  <c r="B18" i="8" s="1"/>
  <c r="X107" i="7"/>
  <c r="X106" i="7"/>
  <c r="X105" i="7"/>
  <c r="X104" i="7"/>
  <c r="X103" i="7"/>
  <c r="X102" i="7"/>
  <c r="X101" i="7"/>
  <c r="X100" i="7"/>
  <c r="X99" i="7"/>
  <c r="X98" i="7"/>
  <c r="X97" i="7"/>
  <c r="X96" i="7"/>
  <c r="X95" i="7"/>
  <c r="X94" i="7"/>
  <c r="X93" i="7"/>
  <c r="X92" i="7"/>
  <c r="X91" i="7"/>
  <c r="X90" i="7"/>
  <c r="X89" i="7"/>
  <c r="X88" i="7"/>
  <c r="X87" i="7"/>
  <c r="X86" i="7"/>
  <c r="X85" i="7"/>
  <c r="X84" i="7"/>
  <c r="X83" i="7"/>
  <c r="X82" i="7"/>
  <c r="X81" i="7"/>
  <c r="X80" i="7"/>
  <c r="X79" i="7"/>
  <c r="X78" i="7"/>
  <c r="X77" i="7"/>
  <c r="X76" i="7"/>
  <c r="X75" i="7"/>
  <c r="X74" i="7"/>
  <c r="X73" i="7"/>
  <c r="X72" i="7"/>
  <c r="X71" i="7"/>
  <c r="X70" i="7"/>
  <c r="X69" i="7"/>
  <c r="X68" i="7"/>
  <c r="X67" i="7"/>
  <c r="X66" i="7"/>
  <c r="X65" i="7"/>
  <c r="X64" i="7"/>
  <c r="X63" i="7"/>
  <c r="X62" i="7"/>
  <c r="X61" i="7"/>
  <c r="X60" i="7"/>
  <c r="X59" i="7"/>
  <c r="X58" i="7"/>
  <c r="X57" i="7"/>
  <c r="X56" i="7"/>
  <c r="X55" i="7"/>
  <c r="X54" i="7"/>
  <c r="X53" i="7"/>
  <c r="X52" i="7"/>
  <c r="X51" i="7"/>
  <c r="X50" i="7"/>
  <c r="X49" i="7"/>
  <c r="X48" i="7"/>
  <c r="X47" i="7"/>
  <c r="X46" i="7"/>
  <c r="X45" i="7"/>
  <c r="X44" i="7"/>
  <c r="X43" i="7"/>
  <c r="X42" i="7"/>
  <c r="X41" i="7"/>
  <c r="X40" i="7"/>
  <c r="X39" i="7"/>
  <c r="X38" i="7"/>
  <c r="X37" i="7"/>
  <c r="X36" i="7"/>
  <c r="X35" i="7"/>
  <c r="X34" i="7"/>
  <c r="X33" i="7"/>
  <c r="X32" i="7"/>
  <c r="X31" i="7"/>
  <c r="X30" i="7"/>
  <c r="X29" i="7"/>
  <c r="X28" i="7"/>
  <c r="X27" i="7"/>
  <c r="X26" i="7"/>
  <c r="X25" i="7"/>
  <c r="X24" i="7"/>
  <c r="X23" i="7"/>
  <c r="X22" i="7"/>
  <c r="X21" i="7"/>
  <c r="X20" i="7"/>
  <c r="X19" i="7"/>
  <c r="X18" i="7"/>
  <c r="X17" i="7"/>
  <c r="X16" i="7"/>
  <c r="X15" i="7"/>
  <c r="X14" i="7"/>
  <c r="X13" i="7"/>
  <c r="X12" i="7"/>
  <c r="X17" i="5"/>
  <c r="X18" i="5"/>
  <c r="X19" i="5"/>
  <c r="X20" i="5"/>
  <c r="X21" i="5"/>
  <c r="X22" i="5"/>
  <c r="X23" i="5"/>
  <c r="X24" i="5"/>
  <c r="X25" i="5"/>
  <c r="X26" i="5"/>
  <c r="X27" i="5"/>
  <c r="X28" i="5"/>
  <c r="X29" i="5"/>
  <c r="X30" i="5"/>
  <c r="X31" i="5"/>
  <c r="X32" i="5"/>
  <c r="X33" i="5"/>
  <c r="X34" i="5"/>
  <c r="X35" i="5"/>
  <c r="X36" i="5"/>
  <c r="X37" i="5"/>
  <c r="X38" i="5"/>
  <c r="X39" i="5"/>
  <c r="X40" i="5"/>
  <c r="X41" i="5"/>
  <c r="X42" i="5"/>
  <c r="X43" i="5"/>
  <c r="X44" i="5"/>
  <c r="X45" i="5"/>
  <c r="X46" i="5"/>
  <c r="X47" i="5"/>
  <c r="X48" i="5"/>
  <c r="X49" i="5"/>
  <c r="X50" i="5"/>
  <c r="X51" i="5"/>
  <c r="X52" i="5"/>
  <c r="X53" i="5"/>
  <c r="X54" i="5"/>
  <c r="X55" i="5"/>
  <c r="X56" i="5"/>
  <c r="X57" i="5"/>
  <c r="X58" i="5"/>
  <c r="X59" i="5"/>
  <c r="X60" i="5"/>
  <c r="X61" i="5"/>
  <c r="X62" i="5"/>
  <c r="X63" i="5"/>
  <c r="X64" i="5"/>
  <c r="X65" i="5"/>
  <c r="X66" i="5"/>
  <c r="X67" i="5"/>
  <c r="X68" i="5"/>
  <c r="X69" i="5"/>
  <c r="X70" i="5"/>
  <c r="X71" i="5"/>
  <c r="X72" i="5"/>
  <c r="X73" i="5"/>
  <c r="X74" i="5"/>
  <c r="X75" i="5"/>
  <c r="X76" i="5"/>
  <c r="X77" i="5"/>
  <c r="X78" i="5"/>
  <c r="X79" i="5"/>
  <c r="X80" i="5"/>
  <c r="X81" i="5"/>
  <c r="X82" i="5"/>
  <c r="X83" i="5"/>
  <c r="X84" i="5"/>
  <c r="X85" i="5"/>
  <c r="X86" i="5"/>
  <c r="X87" i="5"/>
  <c r="X88" i="5"/>
  <c r="X89" i="5"/>
  <c r="X90" i="5"/>
  <c r="X91" i="5"/>
  <c r="X92" i="5"/>
  <c r="X93" i="5"/>
  <c r="X94" i="5"/>
  <c r="X95" i="5"/>
  <c r="X96" i="5"/>
  <c r="X97" i="5"/>
  <c r="X98" i="5"/>
  <c r="X99" i="5"/>
  <c r="X100" i="5"/>
  <c r="X101" i="5"/>
  <c r="X102" i="5"/>
  <c r="X103" i="5"/>
  <c r="X104" i="5"/>
  <c r="X105" i="5"/>
  <c r="X106" i="5"/>
  <c r="X107" i="5"/>
  <c r="X13" i="5"/>
  <c r="X14" i="5"/>
  <c r="X15" i="5"/>
  <c r="X16" i="5"/>
  <c r="X12" i="5"/>
  <c r="C7" i="13"/>
  <c r="E7" i="13" s="1"/>
  <c r="C6" i="13"/>
  <c r="E6" i="13" s="1"/>
  <c r="P11" i="8"/>
  <c r="Y12" i="5"/>
  <c r="B91" i="9"/>
  <c r="B92" i="9"/>
  <c r="B93" i="9"/>
  <c r="B94" i="9"/>
  <c r="B95" i="9"/>
  <c r="B96" i="9"/>
  <c r="B97" i="9"/>
  <c r="B98" i="9"/>
  <c r="B99" i="9"/>
  <c r="B100" i="9"/>
  <c r="B101" i="9"/>
  <c r="B102" i="9"/>
  <c r="B103" i="9"/>
  <c r="B104" i="9"/>
  <c r="B105" i="9"/>
  <c r="B106" i="9"/>
  <c r="F12" i="8"/>
  <c r="F11" i="8"/>
  <c r="T10" i="8"/>
  <c r="F9" i="8"/>
  <c r="AM19" i="8"/>
  <c r="AN19" i="8"/>
  <c r="AO19" i="8"/>
  <c r="AM20" i="8"/>
  <c r="AN20" i="8"/>
  <c r="AO20" i="8"/>
  <c r="AM21" i="8"/>
  <c r="AN21" i="8"/>
  <c r="AO21" i="8"/>
  <c r="AM22" i="8"/>
  <c r="AN22" i="8"/>
  <c r="AO22" i="8"/>
  <c r="AM23" i="8"/>
  <c r="AN23" i="8"/>
  <c r="AO23" i="8"/>
  <c r="AM24" i="8"/>
  <c r="AN24" i="8"/>
  <c r="AO24" i="8"/>
  <c r="AM25" i="8"/>
  <c r="AN25" i="8"/>
  <c r="AO25" i="8"/>
  <c r="AM26" i="8"/>
  <c r="AN26" i="8"/>
  <c r="AO26" i="8"/>
  <c r="AM27" i="8"/>
  <c r="AN27" i="8"/>
  <c r="AO27" i="8"/>
  <c r="AM28" i="8"/>
  <c r="AN28" i="8"/>
  <c r="AO28" i="8"/>
  <c r="AM29" i="8"/>
  <c r="AN29" i="8"/>
  <c r="AO29" i="8"/>
  <c r="AM30" i="8"/>
  <c r="AN30" i="8"/>
  <c r="AO30" i="8"/>
  <c r="AM31" i="8"/>
  <c r="AN31" i="8"/>
  <c r="AO31" i="8"/>
  <c r="AM32" i="8"/>
  <c r="AN32" i="8"/>
  <c r="AO32" i="8"/>
  <c r="AM33" i="8"/>
  <c r="AN33" i="8"/>
  <c r="AO33" i="8"/>
  <c r="AM34" i="8"/>
  <c r="AN34" i="8"/>
  <c r="AO34" i="8"/>
  <c r="AM35" i="8"/>
  <c r="AN35" i="8"/>
  <c r="AO35" i="8"/>
  <c r="AM36" i="8"/>
  <c r="AN36" i="8"/>
  <c r="AO36" i="8"/>
  <c r="AM37" i="8"/>
  <c r="AN37" i="8"/>
  <c r="AO37" i="8"/>
  <c r="AM38" i="8"/>
  <c r="AN38" i="8"/>
  <c r="AO38" i="8"/>
  <c r="AM39" i="8"/>
  <c r="AN39" i="8"/>
  <c r="AO39" i="8"/>
  <c r="AM40" i="8"/>
  <c r="AN40" i="8"/>
  <c r="AO40" i="8"/>
  <c r="AM41" i="8"/>
  <c r="AN41" i="8"/>
  <c r="AO41" i="8"/>
  <c r="AM42" i="8"/>
  <c r="AN42" i="8"/>
  <c r="AO42" i="8"/>
  <c r="AM43" i="8"/>
  <c r="AN43" i="8"/>
  <c r="AO43" i="8"/>
  <c r="AM44" i="8"/>
  <c r="AN44" i="8"/>
  <c r="AO44" i="8"/>
  <c r="AM45" i="8"/>
  <c r="AN45" i="8"/>
  <c r="AO45" i="8"/>
  <c r="AM46" i="8"/>
  <c r="AN46" i="8"/>
  <c r="AO46" i="8"/>
  <c r="AM47" i="8"/>
  <c r="AN47" i="8"/>
  <c r="AO47" i="8"/>
  <c r="AM48" i="8"/>
  <c r="AN48" i="8"/>
  <c r="AO48" i="8"/>
  <c r="AM49" i="8"/>
  <c r="AN49" i="8"/>
  <c r="AO49" i="8"/>
  <c r="AM50" i="8"/>
  <c r="AN50" i="8"/>
  <c r="AO50" i="8"/>
  <c r="AM51" i="8"/>
  <c r="AN51" i="8"/>
  <c r="AO51" i="8"/>
  <c r="AM52" i="8"/>
  <c r="AN52" i="8"/>
  <c r="AO52" i="8"/>
  <c r="AM53" i="8"/>
  <c r="AN53" i="8"/>
  <c r="AO53" i="8"/>
  <c r="AM54" i="8"/>
  <c r="AN54" i="8"/>
  <c r="AO54" i="8"/>
  <c r="AM55" i="8"/>
  <c r="AN55" i="8"/>
  <c r="AO55" i="8"/>
  <c r="AM56" i="8"/>
  <c r="AN56" i="8"/>
  <c r="AO56" i="8"/>
  <c r="AM57" i="8"/>
  <c r="AN57" i="8"/>
  <c r="AO57" i="8"/>
  <c r="AM58" i="8"/>
  <c r="AN58" i="8"/>
  <c r="AO58" i="8"/>
  <c r="AM59" i="8"/>
  <c r="AN59" i="8"/>
  <c r="AO59" i="8"/>
  <c r="AM60" i="8"/>
  <c r="AN60" i="8"/>
  <c r="AO60" i="8"/>
  <c r="AM61" i="8"/>
  <c r="AN61" i="8"/>
  <c r="AO61" i="8"/>
  <c r="AM62" i="8"/>
  <c r="AN62" i="8"/>
  <c r="AO62" i="8"/>
  <c r="AM63" i="8"/>
  <c r="AN63" i="8"/>
  <c r="AO63" i="8"/>
  <c r="AM64" i="8"/>
  <c r="AN64" i="8"/>
  <c r="AO64" i="8"/>
  <c r="AM65" i="8"/>
  <c r="AN65" i="8"/>
  <c r="AO65" i="8"/>
  <c r="AM66" i="8"/>
  <c r="AN66" i="8"/>
  <c r="AO66" i="8"/>
  <c r="AM67" i="8"/>
  <c r="AN67" i="8"/>
  <c r="AO67" i="8"/>
  <c r="AM68" i="8"/>
  <c r="AN68" i="8"/>
  <c r="AO68" i="8"/>
  <c r="AM69" i="8"/>
  <c r="AN69" i="8"/>
  <c r="AO69" i="8"/>
  <c r="AM70" i="8"/>
  <c r="AN70" i="8"/>
  <c r="AO70" i="8"/>
  <c r="AM71" i="8"/>
  <c r="AN71" i="8"/>
  <c r="AO71" i="8"/>
  <c r="AM72" i="8"/>
  <c r="AN72" i="8"/>
  <c r="AO72" i="8"/>
  <c r="AM73" i="8"/>
  <c r="AN73" i="8"/>
  <c r="AO73" i="8"/>
  <c r="AM74" i="8"/>
  <c r="AN74" i="8"/>
  <c r="AO74" i="8"/>
  <c r="AM75" i="8"/>
  <c r="AN75" i="8"/>
  <c r="AO75" i="8"/>
  <c r="AM76" i="8"/>
  <c r="AN76" i="8"/>
  <c r="AO76" i="8"/>
  <c r="AM77" i="8"/>
  <c r="AN77" i="8"/>
  <c r="AO77" i="8"/>
  <c r="AM78" i="8"/>
  <c r="AN78" i="8"/>
  <c r="AO78" i="8"/>
  <c r="AM79" i="8"/>
  <c r="AN79" i="8"/>
  <c r="AO79" i="8"/>
  <c r="AM80" i="8"/>
  <c r="AN80" i="8"/>
  <c r="AO80" i="8"/>
  <c r="AM81" i="8"/>
  <c r="AN81" i="8"/>
  <c r="AO81" i="8"/>
  <c r="AM82" i="8"/>
  <c r="AN82" i="8"/>
  <c r="AO82" i="8"/>
  <c r="AM83" i="8"/>
  <c r="AN83" i="8"/>
  <c r="AO83" i="8"/>
  <c r="AM84" i="8"/>
  <c r="AN84" i="8"/>
  <c r="AO84" i="8"/>
  <c r="AM85" i="8"/>
  <c r="AN85" i="8"/>
  <c r="AO85" i="8"/>
  <c r="AM86" i="8"/>
  <c r="AN86" i="8"/>
  <c r="AO86" i="8"/>
  <c r="AM87" i="8"/>
  <c r="AN87" i="8"/>
  <c r="AO87" i="8"/>
  <c r="AM88" i="8"/>
  <c r="AN88" i="8"/>
  <c r="AO88" i="8"/>
  <c r="AM89" i="8"/>
  <c r="AN89" i="8"/>
  <c r="AO89" i="8"/>
  <c r="AM90" i="8"/>
  <c r="AN90" i="8"/>
  <c r="AO90" i="8"/>
  <c r="AM91" i="8"/>
  <c r="AN91" i="8"/>
  <c r="AO91" i="8"/>
  <c r="AM92" i="8"/>
  <c r="AN92" i="8"/>
  <c r="AO92" i="8"/>
  <c r="AM93" i="8"/>
  <c r="AN93" i="8"/>
  <c r="AO93" i="8"/>
  <c r="AM94" i="8"/>
  <c r="AN94" i="8"/>
  <c r="AO94" i="8"/>
  <c r="AM95" i="8"/>
  <c r="AN95" i="8"/>
  <c r="AO95" i="8"/>
  <c r="AM96" i="8"/>
  <c r="AN96" i="8"/>
  <c r="AO96" i="8"/>
  <c r="AM97" i="8"/>
  <c r="AN97" i="8"/>
  <c r="AO97" i="8"/>
  <c r="AM98" i="8"/>
  <c r="AN98" i="8"/>
  <c r="AO98" i="8"/>
  <c r="AM99" i="8"/>
  <c r="AN99" i="8"/>
  <c r="AO99" i="8"/>
  <c r="AM100" i="8"/>
  <c r="AN100" i="8"/>
  <c r="AO100" i="8"/>
  <c r="AM101" i="8"/>
  <c r="AN101" i="8"/>
  <c r="AO101" i="8"/>
  <c r="AM102" i="8"/>
  <c r="AN102" i="8"/>
  <c r="AO102" i="8"/>
  <c r="AM103" i="8"/>
  <c r="AN103" i="8"/>
  <c r="AO103" i="8"/>
  <c r="AM104" i="8"/>
  <c r="AN104" i="8"/>
  <c r="AO104" i="8"/>
  <c r="AM105" i="8"/>
  <c r="AN105" i="8"/>
  <c r="AO105" i="8"/>
  <c r="AM106" i="8"/>
  <c r="AN106" i="8"/>
  <c r="AO106" i="8"/>
  <c r="AN18" i="8"/>
  <c r="AO18" i="8"/>
  <c r="AM18" i="8"/>
  <c r="A91" i="9"/>
  <c r="C91" i="9"/>
  <c r="D91" i="9"/>
  <c r="E91" i="9"/>
  <c r="F91" i="9"/>
  <c r="G91" i="9"/>
  <c r="H91" i="9"/>
  <c r="I91" i="9"/>
  <c r="J91" i="9"/>
  <c r="A92" i="9"/>
  <c r="C92" i="9"/>
  <c r="D92" i="9"/>
  <c r="E92" i="9"/>
  <c r="F92" i="9"/>
  <c r="G92" i="9"/>
  <c r="H92" i="9"/>
  <c r="I92" i="9"/>
  <c r="J92" i="9"/>
  <c r="A93" i="9"/>
  <c r="C93" i="9"/>
  <c r="D93" i="9"/>
  <c r="E93" i="9"/>
  <c r="F93" i="9"/>
  <c r="G93" i="9"/>
  <c r="H93" i="9"/>
  <c r="I93" i="9"/>
  <c r="J93" i="9"/>
  <c r="A94" i="9"/>
  <c r="C94" i="9"/>
  <c r="D94" i="9"/>
  <c r="E94" i="9"/>
  <c r="F94" i="9"/>
  <c r="G94" i="9"/>
  <c r="H94" i="9"/>
  <c r="I94" i="9"/>
  <c r="J94" i="9"/>
  <c r="A95" i="9"/>
  <c r="C95" i="9"/>
  <c r="D95" i="9"/>
  <c r="E95" i="9"/>
  <c r="F95" i="9"/>
  <c r="G95" i="9"/>
  <c r="H95" i="9"/>
  <c r="I95" i="9"/>
  <c r="J95" i="9"/>
  <c r="A96" i="9"/>
  <c r="C96" i="9"/>
  <c r="D96" i="9"/>
  <c r="E96" i="9"/>
  <c r="F96" i="9"/>
  <c r="G96" i="9"/>
  <c r="H96" i="9"/>
  <c r="I96" i="9"/>
  <c r="J96" i="9"/>
  <c r="A97" i="9"/>
  <c r="C97" i="9"/>
  <c r="D97" i="9"/>
  <c r="E97" i="9"/>
  <c r="F97" i="9"/>
  <c r="G97" i="9"/>
  <c r="H97" i="9"/>
  <c r="I97" i="9"/>
  <c r="J97" i="9"/>
  <c r="A98" i="9"/>
  <c r="C98" i="9"/>
  <c r="D98" i="9"/>
  <c r="E98" i="9"/>
  <c r="F98" i="9"/>
  <c r="G98" i="9"/>
  <c r="H98" i="9"/>
  <c r="I98" i="9"/>
  <c r="J98" i="9"/>
  <c r="A99" i="9"/>
  <c r="C99" i="9"/>
  <c r="D99" i="9"/>
  <c r="E99" i="9"/>
  <c r="F99" i="9"/>
  <c r="G99" i="9"/>
  <c r="H99" i="9"/>
  <c r="I99" i="9"/>
  <c r="J99" i="9"/>
  <c r="A100" i="9"/>
  <c r="C100" i="9"/>
  <c r="D100" i="9"/>
  <c r="E100" i="9"/>
  <c r="F100" i="9"/>
  <c r="G100" i="9"/>
  <c r="H100" i="9"/>
  <c r="I100" i="9"/>
  <c r="J100" i="9"/>
  <c r="A101" i="9"/>
  <c r="C101" i="9"/>
  <c r="D101" i="9"/>
  <c r="E101" i="9"/>
  <c r="F101" i="9"/>
  <c r="G101" i="9"/>
  <c r="H101" i="9"/>
  <c r="I101" i="9"/>
  <c r="J101" i="9"/>
  <c r="A102" i="9"/>
  <c r="C102" i="9"/>
  <c r="D102" i="9"/>
  <c r="E102" i="9"/>
  <c r="F102" i="9"/>
  <c r="G102" i="9"/>
  <c r="H102" i="9"/>
  <c r="I102" i="9"/>
  <c r="J102" i="9"/>
  <c r="A103" i="9"/>
  <c r="C103" i="9"/>
  <c r="D103" i="9"/>
  <c r="E103" i="9"/>
  <c r="F103" i="9"/>
  <c r="G103" i="9"/>
  <c r="H103" i="9"/>
  <c r="I103" i="9"/>
  <c r="J103" i="9"/>
  <c r="A104" i="9"/>
  <c r="C104" i="9"/>
  <c r="D104" i="9"/>
  <c r="E104" i="9"/>
  <c r="F104" i="9"/>
  <c r="G104" i="9"/>
  <c r="H104" i="9"/>
  <c r="I104" i="9"/>
  <c r="J104" i="9"/>
  <c r="A105" i="9"/>
  <c r="C105" i="9"/>
  <c r="D105" i="9"/>
  <c r="E105" i="9"/>
  <c r="F105" i="9"/>
  <c r="G105" i="9"/>
  <c r="H105" i="9"/>
  <c r="I105" i="9"/>
  <c r="J105" i="9"/>
  <c r="A106" i="9"/>
  <c r="C106" i="9"/>
  <c r="D106" i="9"/>
  <c r="E106" i="9"/>
  <c r="F106" i="9"/>
  <c r="G106" i="9"/>
  <c r="H106" i="9"/>
  <c r="I106" i="9"/>
  <c r="J106" i="9"/>
  <c r="T12" i="8"/>
  <c r="K9" i="8"/>
  <c r="N9" i="8"/>
  <c r="K10" i="8"/>
  <c r="N10" i="8"/>
  <c r="K11" i="8"/>
  <c r="N11" i="8"/>
  <c r="K12" i="8"/>
  <c r="N12" i="8"/>
  <c r="Y107" i="7"/>
  <c r="Y106" i="7"/>
  <c r="Y105" i="7"/>
  <c r="Y104" i="7"/>
  <c r="Y103" i="7"/>
  <c r="Y102" i="7"/>
  <c r="Y101" i="7"/>
  <c r="Y100" i="7"/>
  <c r="Y99" i="7"/>
  <c r="Y98" i="7"/>
  <c r="Y97" i="7"/>
  <c r="Y96" i="7"/>
  <c r="Y95" i="7"/>
  <c r="Y94" i="7"/>
  <c r="Y93" i="7"/>
  <c r="Y92" i="7"/>
  <c r="Y91" i="7"/>
  <c r="Y90" i="7"/>
  <c r="Y89" i="7"/>
  <c r="Y88" i="7"/>
  <c r="Y87" i="7"/>
  <c r="Y86" i="7"/>
  <c r="Y85" i="7"/>
  <c r="Y84" i="7"/>
  <c r="Y83" i="7"/>
  <c r="Y82" i="7"/>
  <c r="Y81" i="7"/>
  <c r="Y80" i="7"/>
  <c r="Y79" i="7"/>
  <c r="Y78" i="7"/>
  <c r="Y77" i="7"/>
  <c r="Y76" i="7"/>
  <c r="Y75" i="7"/>
  <c r="Y74" i="7"/>
  <c r="Y73" i="7"/>
  <c r="Y72" i="7"/>
  <c r="Y71" i="7"/>
  <c r="Y70" i="7"/>
  <c r="Y69" i="7"/>
  <c r="Y68" i="7"/>
  <c r="Y67" i="7"/>
  <c r="Y66" i="7"/>
  <c r="Y65" i="7"/>
  <c r="Y64" i="7"/>
  <c r="Y63" i="7"/>
  <c r="Y62" i="7"/>
  <c r="Y61" i="7"/>
  <c r="Y60" i="7"/>
  <c r="Y59" i="7"/>
  <c r="Y58" i="7"/>
  <c r="Y57" i="7"/>
  <c r="Y56" i="7"/>
  <c r="Y55" i="7"/>
  <c r="Y54" i="7"/>
  <c r="Y53" i="7"/>
  <c r="Y52" i="7"/>
  <c r="Y51" i="7"/>
  <c r="Y50" i="7"/>
  <c r="Y49" i="7"/>
  <c r="Y48" i="7"/>
  <c r="Y47" i="7"/>
  <c r="Y46" i="7"/>
  <c r="Y45" i="7"/>
  <c r="Y44" i="7"/>
  <c r="Y43" i="7"/>
  <c r="Y42" i="7"/>
  <c r="Y41" i="7"/>
  <c r="Y40" i="7"/>
  <c r="Y39" i="7"/>
  <c r="Y38" i="7"/>
  <c r="Y37" i="7"/>
  <c r="Y36" i="7"/>
  <c r="Y35" i="7"/>
  <c r="Y34" i="7"/>
  <c r="Y33" i="7"/>
  <c r="Y32" i="7"/>
  <c r="Y31" i="7"/>
  <c r="Y30" i="7"/>
  <c r="Y29" i="7"/>
  <c r="Y28" i="7"/>
  <c r="Y27" i="7"/>
  <c r="Y26" i="7"/>
  <c r="Y25" i="7"/>
  <c r="Y24" i="7"/>
  <c r="Y23" i="7"/>
  <c r="Y22" i="7"/>
  <c r="Y21" i="7"/>
  <c r="Y20" i="7"/>
  <c r="Y19" i="7"/>
  <c r="Y18" i="7"/>
  <c r="Y17" i="7"/>
  <c r="Y16" i="7"/>
  <c r="Y15" i="7"/>
  <c r="Y14" i="7"/>
  <c r="Y13" i="7"/>
  <c r="C16" i="13"/>
  <c r="E16" i="13" s="1"/>
  <c r="Y12" i="7"/>
  <c r="Z12" i="5"/>
  <c r="Y13" i="5"/>
  <c r="Y14" i="5"/>
  <c r="Y15" i="5"/>
  <c r="Y16" i="5"/>
  <c r="Y17" i="5"/>
  <c r="Y18" i="5"/>
  <c r="Y19" i="5"/>
  <c r="Y20" i="5"/>
  <c r="Y21" i="5"/>
  <c r="Y22" i="5"/>
  <c r="Y23" i="5"/>
  <c r="Y24" i="5"/>
  <c r="Y25" i="5"/>
  <c r="Y26" i="5"/>
  <c r="Y27" i="5"/>
  <c r="Y28" i="5"/>
  <c r="Y29" i="5"/>
  <c r="Y30" i="5"/>
  <c r="Y31" i="5"/>
  <c r="Y32" i="5"/>
  <c r="Y33" i="5"/>
  <c r="Y34" i="5"/>
  <c r="Y35" i="5"/>
  <c r="Y36" i="5"/>
  <c r="Y37" i="5"/>
  <c r="Y38" i="5"/>
  <c r="Y39" i="5"/>
  <c r="Y40" i="5"/>
  <c r="Y41" i="5"/>
  <c r="Y42" i="5"/>
  <c r="Y43" i="5"/>
  <c r="Y44" i="5"/>
  <c r="Y45" i="5"/>
  <c r="Y46" i="5"/>
  <c r="Y47" i="5"/>
  <c r="Y48" i="5"/>
  <c r="Y49" i="5"/>
  <c r="Y50" i="5"/>
  <c r="Y51" i="5"/>
  <c r="Y52" i="5"/>
  <c r="Y53" i="5"/>
  <c r="Y54" i="5"/>
  <c r="Y55" i="5"/>
  <c r="Y56" i="5"/>
  <c r="Y57" i="5"/>
  <c r="Y58" i="5"/>
  <c r="Y59" i="5"/>
  <c r="Y60" i="5"/>
  <c r="Y61" i="5"/>
  <c r="Y62" i="5"/>
  <c r="Y63" i="5"/>
  <c r="Y64" i="5"/>
  <c r="Y65" i="5"/>
  <c r="Y66" i="5"/>
  <c r="Y67" i="5"/>
  <c r="Y68" i="5"/>
  <c r="Y69" i="5"/>
  <c r="Y70" i="5"/>
  <c r="Y71" i="5"/>
  <c r="Y72" i="5"/>
  <c r="Y73" i="5"/>
  <c r="Y74" i="5"/>
  <c r="Y75" i="5"/>
  <c r="Y76" i="5"/>
  <c r="Y77" i="5"/>
  <c r="Y78" i="5"/>
  <c r="Y79" i="5"/>
  <c r="Y80" i="5"/>
  <c r="Y81" i="5"/>
  <c r="Y82" i="5"/>
  <c r="Y83" i="5"/>
  <c r="Y84" i="5"/>
  <c r="Y85" i="5"/>
  <c r="Y86" i="5"/>
  <c r="Y87" i="5"/>
  <c r="Y88" i="5"/>
  <c r="Y89" i="5"/>
  <c r="Y90" i="5"/>
  <c r="Y91" i="5"/>
  <c r="Y92" i="5"/>
  <c r="Y93" i="5"/>
  <c r="Y94" i="5"/>
  <c r="Y95" i="5"/>
  <c r="Y96" i="5"/>
  <c r="Y97" i="5"/>
  <c r="Y98" i="5"/>
  <c r="Y99" i="5"/>
  <c r="Y100" i="5"/>
  <c r="Y101" i="5"/>
  <c r="Y102" i="5"/>
  <c r="Y103" i="5"/>
  <c r="Y104" i="5"/>
  <c r="Y105" i="5"/>
  <c r="Y106" i="5"/>
  <c r="Y107" i="5"/>
  <c r="T20" i="1"/>
  <c r="U20" i="1"/>
  <c r="T21" i="1"/>
  <c r="U21" i="1"/>
  <c r="T22" i="1"/>
  <c r="U22" i="1"/>
  <c r="T23" i="1"/>
  <c r="U23" i="1"/>
  <c r="T24" i="1"/>
  <c r="U24" i="1"/>
  <c r="T25" i="1"/>
  <c r="U25" i="1"/>
  <c r="T26" i="1"/>
  <c r="U26" i="1"/>
  <c r="T27" i="1"/>
  <c r="U27" i="1"/>
  <c r="T28" i="1"/>
  <c r="U28" i="1"/>
  <c r="T29" i="1"/>
  <c r="U29" i="1"/>
  <c r="T30" i="1"/>
  <c r="U30" i="1"/>
  <c r="T31" i="1"/>
  <c r="U31" i="1"/>
  <c r="T32" i="1"/>
  <c r="U32" i="1"/>
  <c r="T33" i="1"/>
  <c r="U33" i="1"/>
  <c r="T34" i="1"/>
  <c r="U34" i="1"/>
  <c r="T35" i="1"/>
  <c r="U35" i="1"/>
  <c r="T36" i="1"/>
  <c r="U36" i="1"/>
  <c r="T37" i="1"/>
  <c r="U37" i="1"/>
  <c r="T38" i="1"/>
  <c r="U38" i="1"/>
  <c r="T39" i="1"/>
  <c r="U39" i="1"/>
  <c r="T40" i="1"/>
  <c r="U40" i="1"/>
  <c r="T41" i="1"/>
  <c r="U41" i="1"/>
  <c r="T42" i="1"/>
  <c r="U42" i="1"/>
  <c r="T43" i="1"/>
  <c r="U43" i="1"/>
  <c r="T44" i="1"/>
  <c r="U44" i="1"/>
  <c r="T45" i="1"/>
  <c r="U45" i="1"/>
  <c r="T46" i="1"/>
  <c r="U46" i="1"/>
  <c r="T47" i="1"/>
  <c r="U47" i="1"/>
  <c r="T48" i="1"/>
  <c r="U48" i="1"/>
  <c r="T49" i="1"/>
  <c r="U49" i="1"/>
  <c r="T50" i="1"/>
  <c r="U50" i="1"/>
  <c r="T51" i="1"/>
  <c r="U51" i="1"/>
  <c r="T52" i="1"/>
  <c r="U52" i="1"/>
  <c r="T53" i="1"/>
  <c r="U53" i="1"/>
  <c r="T54" i="1"/>
  <c r="U54" i="1"/>
  <c r="T55" i="1"/>
  <c r="U55" i="1"/>
  <c r="T56" i="1"/>
  <c r="U56" i="1"/>
  <c r="T57" i="1"/>
  <c r="U57" i="1"/>
  <c r="T58" i="1"/>
  <c r="U58" i="1"/>
  <c r="T59" i="1"/>
  <c r="U59" i="1"/>
  <c r="T60" i="1"/>
  <c r="U60" i="1"/>
  <c r="T61" i="1"/>
  <c r="U61" i="1"/>
  <c r="T62" i="1"/>
  <c r="U62" i="1"/>
  <c r="T63" i="1"/>
  <c r="U63" i="1"/>
  <c r="T64" i="1"/>
  <c r="U64" i="1"/>
  <c r="T65" i="1"/>
  <c r="U65" i="1"/>
  <c r="T66" i="1"/>
  <c r="U66" i="1"/>
  <c r="T67" i="1"/>
  <c r="U67" i="1"/>
  <c r="T68" i="1"/>
  <c r="U68" i="1"/>
  <c r="T69" i="1"/>
  <c r="U69" i="1"/>
  <c r="T70" i="1"/>
  <c r="U70" i="1"/>
  <c r="T71" i="1"/>
  <c r="U71" i="1"/>
  <c r="T72" i="1"/>
  <c r="U72" i="1"/>
  <c r="T73" i="1"/>
  <c r="U73" i="1"/>
  <c r="T74" i="1"/>
  <c r="U74" i="1"/>
  <c r="T75" i="1"/>
  <c r="U75" i="1"/>
  <c r="T76" i="1"/>
  <c r="U76" i="1"/>
  <c r="T77" i="1"/>
  <c r="U77" i="1"/>
  <c r="T78" i="1"/>
  <c r="U78" i="1"/>
  <c r="T79" i="1"/>
  <c r="U79" i="1"/>
  <c r="T80" i="1"/>
  <c r="U80" i="1"/>
  <c r="T81" i="1"/>
  <c r="U81" i="1"/>
  <c r="T82" i="1"/>
  <c r="U82" i="1"/>
  <c r="T83" i="1"/>
  <c r="U83" i="1"/>
  <c r="T84" i="1"/>
  <c r="U84" i="1"/>
  <c r="T85" i="1"/>
  <c r="U85" i="1"/>
  <c r="T86" i="1"/>
  <c r="U86" i="1"/>
  <c r="T87" i="1"/>
  <c r="U87" i="1"/>
  <c r="T88" i="1"/>
  <c r="U88" i="1"/>
  <c r="T89" i="1"/>
  <c r="U89" i="1"/>
  <c r="T90" i="1"/>
  <c r="U90" i="1"/>
  <c r="T91" i="1"/>
  <c r="U91" i="1"/>
  <c r="T92" i="1"/>
  <c r="U92" i="1"/>
  <c r="T93" i="1"/>
  <c r="U93" i="1"/>
  <c r="T94" i="1"/>
  <c r="U94" i="1"/>
  <c r="T95" i="1"/>
  <c r="U95" i="1"/>
  <c r="T96" i="1"/>
  <c r="U96" i="1"/>
  <c r="T97" i="1"/>
  <c r="U97" i="1"/>
  <c r="T98" i="1"/>
  <c r="U98" i="1"/>
  <c r="T99" i="1"/>
  <c r="U99" i="1"/>
  <c r="T100" i="1"/>
  <c r="U100" i="1"/>
  <c r="T101" i="1"/>
  <c r="U101" i="1"/>
  <c r="T102" i="1"/>
  <c r="U102" i="1"/>
  <c r="T103" i="1"/>
  <c r="U103" i="1"/>
  <c r="T104" i="1"/>
  <c r="U104" i="1"/>
  <c r="T105" i="1"/>
  <c r="U105" i="1"/>
  <c r="U19" i="1"/>
  <c r="T19" i="1"/>
  <c r="R20" i="1"/>
  <c r="S20" i="1"/>
  <c r="R21" i="1"/>
  <c r="S21" i="1"/>
  <c r="R22" i="1"/>
  <c r="S22" i="1"/>
  <c r="R23" i="1"/>
  <c r="S23" i="1"/>
  <c r="R24" i="1"/>
  <c r="S24" i="1"/>
  <c r="R25" i="1"/>
  <c r="S25" i="1"/>
  <c r="R26" i="1"/>
  <c r="S26" i="1"/>
  <c r="R27" i="1"/>
  <c r="S27" i="1"/>
  <c r="R28" i="1"/>
  <c r="S28" i="1"/>
  <c r="R29" i="1"/>
  <c r="S29" i="1"/>
  <c r="R30" i="1"/>
  <c r="S30" i="1"/>
  <c r="R31" i="1"/>
  <c r="S31" i="1"/>
  <c r="R32" i="1"/>
  <c r="S32" i="1"/>
  <c r="R33" i="1"/>
  <c r="S33" i="1"/>
  <c r="R34" i="1"/>
  <c r="S34" i="1"/>
  <c r="R35" i="1"/>
  <c r="S35" i="1"/>
  <c r="R36" i="1"/>
  <c r="S36" i="1"/>
  <c r="R37" i="1"/>
  <c r="S37" i="1"/>
  <c r="R38" i="1"/>
  <c r="S38" i="1"/>
  <c r="R39" i="1"/>
  <c r="S39" i="1"/>
  <c r="R40" i="1"/>
  <c r="S40" i="1"/>
  <c r="R41" i="1"/>
  <c r="S41" i="1"/>
  <c r="R42" i="1"/>
  <c r="S42" i="1"/>
  <c r="R43" i="1"/>
  <c r="S43" i="1"/>
  <c r="R44" i="1"/>
  <c r="S44" i="1"/>
  <c r="R45" i="1"/>
  <c r="S45" i="1"/>
  <c r="R46" i="1"/>
  <c r="S46" i="1"/>
  <c r="R47" i="1"/>
  <c r="S47" i="1"/>
  <c r="R48" i="1"/>
  <c r="S48" i="1"/>
  <c r="R49" i="1"/>
  <c r="S49" i="1"/>
  <c r="R50" i="1"/>
  <c r="S50" i="1"/>
  <c r="R51" i="1"/>
  <c r="S51" i="1"/>
  <c r="R52" i="1"/>
  <c r="S52" i="1"/>
  <c r="R53" i="1"/>
  <c r="S53" i="1"/>
  <c r="R54" i="1"/>
  <c r="S54" i="1"/>
  <c r="R55" i="1"/>
  <c r="S55" i="1"/>
  <c r="R56" i="1"/>
  <c r="S56" i="1"/>
  <c r="R57" i="1"/>
  <c r="S57" i="1"/>
  <c r="R58" i="1"/>
  <c r="S58" i="1"/>
  <c r="R59" i="1"/>
  <c r="S59" i="1"/>
  <c r="R60" i="1"/>
  <c r="S60" i="1"/>
  <c r="R61" i="1"/>
  <c r="S61" i="1"/>
  <c r="R62" i="1"/>
  <c r="S62" i="1"/>
  <c r="R63" i="1"/>
  <c r="S63" i="1"/>
  <c r="R64" i="1"/>
  <c r="S64" i="1"/>
  <c r="R65" i="1"/>
  <c r="S65" i="1"/>
  <c r="R66" i="1"/>
  <c r="S66" i="1"/>
  <c r="R67" i="1"/>
  <c r="S67" i="1"/>
  <c r="R68" i="1"/>
  <c r="S68" i="1"/>
  <c r="R69" i="1"/>
  <c r="S69" i="1"/>
  <c r="R70" i="1"/>
  <c r="S70" i="1"/>
  <c r="R71" i="1"/>
  <c r="S71" i="1"/>
  <c r="R72" i="1"/>
  <c r="S72" i="1"/>
  <c r="R73" i="1"/>
  <c r="S73" i="1"/>
  <c r="R74" i="1"/>
  <c r="S74" i="1"/>
  <c r="R75" i="1"/>
  <c r="S75" i="1"/>
  <c r="R76" i="1"/>
  <c r="S76" i="1"/>
  <c r="R77" i="1"/>
  <c r="S77" i="1"/>
  <c r="R78" i="1"/>
  <c r="S78" i="1"/>
  <c r="R79" i="1"/>
  <c r="S79" i="1"/>
  <c r="R80" i="1"/>
  <c r="S80" i="1"/>
  <c r="R81" i="1"/>
  <c r="S81" i="1"/>
  <c r="R82" i="1"/>
  <c r="S82" i="1"/>
  <c r="R83" i="1"/>
  <c r="S83" i="1"/>
  <c r="R84" i="1"/>
  <c r="S84" i="1"/>
  <c r="R85" i="1"/>
  <c r="S85" i="1"/>
  <c r="R86" i="1"/>
  <c r="S86" i="1"/>
  <c r="R87" i="1"/>
  <c r="S87" i="1"/>
  <c r="R88" i="1"/>
  <c r="S88" i="1"/>
  <c r="R89" i="1"/>
  <c r="S89" i="1"/>
  <c r="R90" i="1"/>
  <c r="S90" i="1"/>
  <c r="R91" i="1"/>
  <c r="S91" i="1"/>
  <c r="R92" i="1"/>
  <c r="S92" i="1"/>
  <c r="R93" i="1"/>
  <c r="S93" i="1"/>
  <c r="R94" i="1"/>
  <c r="S94" i="1"/>
  <c r="R95" i="1"/>
  <c r="S95" i="1"/>
  <c r="R96" i="1"/>
  <c r="S96" i="1"/>
  <c r="R97" i="1"/>
  <c r="S97" i="1"/>
  <c r="R98" i="1"/>
  <c r="S98" i="1"/>
  <c r="R99" i="1"/>
  <c r="S99" i="1"/>
  <c r="R100" i="1"/>
  <c r="S100" i="1"/>
  <c r="R101" i="1"/>
  <c r="S101" i="1"/>
  <c r="R102" i="1"/>
  <c r="S102" i="1"/>
  <c r="R103" i="1"/>
  <c r="S103" i="1"/>
  <c r="R104" i="1"/>
  <c r="S104" i="1"/>
  <c r="R105" i="1"/>
  <c r="S105" i="1"/>
  <c r="S19" i="1"/>
  <c r="R19" i="1"/>
  <c r="C16" i="5"/>
  <c r="C14" i="5"/>
  <c r="D14" i="5"/>
  <c r="E14" i="5"/>
  <c r="F14" i="5"/>
  <c r="G14" i="5"/>
  <c r="H14" i="5"/>
  <c r="C19" i="5"/>
  <c r="D19" i="5"/>
  <c r="E19" i="5"/>
  <c r="F19" i="5"/>
  <c r="G19" i="5"/>
  <c r="H19" i="5"/>
  <c r="C12" i="5"/>
  <c r="D12" i="5"/>
  <c r="E12" i="5"/>
  <c r="F12" i="5"/>
  <c r="G12" i="5"/>
  <c r="H12" i="5"/>
  <c r="C15" i="5"/>
  <c r="D15" i="5"/>
  <c r="E15" i="5"/>
  <c r="F15" i="5"/>
  <c r="G15" i="5"/>
  <c r="H15" i="5"/>
  <c r="C17" i="5"/>
  <c r="D17" i="5"/>
  <c r="E17" i="5"/>
  <c r="F17" i="5"/>
  <c r="G17" i="5"/>
  <c r="H17" i="5"/>
  <c r="C18" i="5"/>
  <c r="D18" i="5"/>
  <c r="E18" i="5"/>
  <c r="F18" i="5"/>
  <c r="G18" i="5"/>
  <c r="H18" i="5"/>
  <c r="C13" i="5"/>
  <c r="D13" i="5"/>
  <c r="E13" i="5"/>
  <c r="F13" i="5"/>
  <c r="G13" i="5"/>
  <c r="H13" i="5"/>
  <c r="C20" i="5"/>
  <c r="D20" i="5"/>
  <c r="E20" i="5"/>
  <c r="F20" i="5"/>
  <c r="G20" i="5"/>
  <c r="H20" i="5"/>
  <c r="C21" i="5"/>
  <c r="D21" i="5"/>
  <c r="E21" i="5"/>
  <c r="F21" i="5"/>
  <c r="G21" i="5"/>
  <c r="H21" i="5"/>
  <c r="C22" i="5"/>
  <c r="D22" i="5"/>
  <c r="E22" i="5"/>
  <c r="F22" i="5"/>
  <c r="G22" i="5"/>
  <c r="H22" i="5"/>
  <c r="C23" i="5"/>
  <c r="D23" i="5"/>
  <c r="E23" i="5"/>
  <c r="F23" i="5"/>
  <c r="G23" i="5"/>
  <c r="H23" i="5"/>
  <c r="C24" i="5"/>
  <c r="D24" i="5"/>
  <c r="E24" i="5"/>
  <c r="F24" i="5"/>
  <c r="G24" i="5"/>
  <c r="H24" i="5"/>
  <c r="C25" i="5"/>
  <c r="D25" i="5"/>
  <c r="E25" i="5"/>
  <c r="F25" i="5"/>
  <c r="G25" i="5"/>
  <c r="H25" i="5"/>
  <c r="C26" i="5"/>
  <c r="D26" i="5"/>
  <c r="E26" i="5"/>
  <c r="F26" i="5"/>
  <c r="G26" i="5"/>
  <c r="H26" i="5"/>
  <c r="C27" i="5"/>
  <c r="D27" i="5"/>
  <c r="E27" i="5"/>
  <c r="F27" i="5"/>
  <c r="G27" i="5"/>
  <c r="H27" i="5"/>
  <c r="C28" i="5"/>
  <c r="D28" i="5"/>
  <c r="E28" i="5"/>
  <c r="F28" i="5"/>
  <c r="G28" i="5"/>
  <c r="H28" i="5"/>
  <c r="C29" i="5"/>
  <c r="D29" i="5"/>
  <c r="E29" i="5"/>
  <c r="F29" i="5"/>
  <c r="G29" i="5"/>
  <c r="H29" i="5"/>
  <c r="C30" i="5"/>
  <c r="D30" i="5"/>
  <c r="E30" i="5"/>
  <c r="F30" i="5"/>
  <c r="G30" i="5"/>
  <c r="H30" i="5"/>
  <c r="C31" i="5"/>
  <c r="D31" i="5"/>
  <c r="E31" i="5"/>
  <c r="F31" i="5"/>
  <c r="G31" i="5"/>
  <c r="H31" i="5"/>
  <c r="C32" i="5"/>
  <c r="D32" i="5"/>
  <c r="E32" i="5"/>
  <c r="F32" i="5"/>
  <c r="G32" i="5"/>
  <c r="H32" i="5"/>
  <c r="C33" i="5"/>
  <c r="D33" i="5"/>
  <c r="E33" i="5"/>
  <c r="F33" i="5"/>
  <c r="G33" i="5"/>
  <c r="H33" i="5"/>
  <c r="C34" i="5"/>
  <c r="D34" i="5"/>
  <c r="E34" i="5"/>
  <c r="F34" i="5"/>
  <c r="G34" i="5"/>
  <c r="H34" i="5"/>
  <c r="C35" i="5"/>
  <c r="D35" i="5"/>
  <c r="E35" i="5"/>
  <c r="F35" i="5"/>
  <c r="G35" i="5"/>
  <c r="H35" i="5"/>
  <c r="C36" i="5"/>
  <c r="D36" i="5"/>
  <c r="E36" i="5"/>
  <c r="F36" i="5"/>
  <c r="G36" i="5"/>
  <c r="H36" i="5"/>
  <c r="C37" i="5"/>
  <c r="D37" i="5"/>
  <c r="E37" i="5"/>
  <c r="F37" i="5"/>
  <c r="G37" i="5"/>
  <c r="H37" i="5"/>
  <c r="C38" i="5"/>
  <c r="D38" i="5"/>
  <c r="E38" i="5"/>
  <c r="F38" i="5"/>
  <c r="G38" i="5"/>
  <c r="H38" i="5"/>
  <c r="C39" i="5"/>
  <c r="D39" i="5"/>
  <c r="E39" i="5"/>
  <c r="F39" i="5"/>
  <c r="G39" i="5"/>
  <c r="H39" i="5"/>
  <c r="C40" i="5"/>
  <c r="D40" i="5"/>
  <c r="E40" i="5"/>
  <c r="F40" i="5"/>
  <c r="G40" i="5"/>
  <c r="H40" i="5"/>
  <c r="C41" i="5"/>
  <c r="D41" i="5"/>
  <c r="E41" i="5"/>
  <c r="F41" i="5"/>
  <c r="G41" i="5"/>
  <c r="H41" i="5"/>
  <c r="C42" i="5"/>
  <c r="D42" i="5"/>
  <c r="E42" i="5"/>
  <c r="F42" i="5"/>
  <c r="G42" i="5"/>
  <c r="H42" i="5"/>
  <c r="C43" i="5"/>
  <c r="D43" i="5"/>
  <c r="E43" i="5"/>
  <c r="F43" i="5"/>
  <c r="G43" i="5"/>
  <c r="H43" i="5"/>
  <c r="C44" i="5"/>
  <c r="D44" i="5"/>
  <c r="E44" i="5"/>
  <c r="F44" i="5"/>
  <c r="G44" i="5"/>
  <c r="H44" i="5"/>
  <c r="C45" i="5"/>
  <c r="D45" i="5"/>
  <c r="E45" i="5"/>
  <c r="F45" i="5"/>
  <c r="G45" i="5"/>
  <c r="H45" i="5"/>
  <c r="C46" i="5"/>
  <c r="D46" i="5"/>
  <c r="E46" i="5"/>
  <c r="F46" i="5"/>
  <c r="G46" i="5"/>
  <c r="H46" i="5"/>
  <c r="C47" i="5"/>
  <c r="D47" i="5"/>
  <c r="E47" i="5"/>
  <c r="F47" i="5"/>
  <c r="G47" i="5"/>
  <c r="H47" i="5"/>
  <c r="C48" i="5"/>
  <c r="D48" i="5"/>
  <c r="E48" i="5"/>
  <c r="F48" i="5"/>
  <c r="G48" i="5"/>
  <c r="H48" i="5"/>
  <c r="C49" i="5"/>
  <c r="D49" i="5"/>
  <c r="E49" i="5"/>
  <c r="F49" i="5"/>
  <c r="G49" i="5"/>
  <c r="H49" i="5"/>
  <c r="C50" i="5"/>
  <c r="D50" i="5"/>
  <c r="E50" i="5"/>
  <c r="F50" i="5"/>
  <c r="G50" i="5"/>
  <c r="H50" i="5"/>
  <c r="C51" i="5"/>
  <c r="D51" i="5"/>
  <c r="E51" i="5"/>
  <c r="F51" i="5"/>
  <c r="G51" i="5"/>
  <c r="H51" i="5"/>
  <c r="C52" i="5"/>
  <c r="D52" i="5"/>
  <c r="E52" i="5"/>
  <c r="F52" i="5"/>
  <c r="G52" i="5"/>
  <c r="H52" i="5"/>
  <c r="C53" i="5"/>
  <c r="D53" i="5"/>
  <c r="E53" i="5"/>
  <c r="F53" i="5"/>
  <c r="G53" i="5"/>
  <c r="H53" i="5"/>
  <c r="C54" i="5"/>
  <c r="D54" i="5"/>
  <c r="E54" i="5"/>
  <c r="F54" i="5"/>
  <c r="G54" i="5"/>
  <c r="H54" i="5"/>
  <c r="C55" i="5"/>
  <c r="D55" i="5"/>
  <c r="E55" i="5"/>
  <c r="F55" i="5"/>
  <c r="G55" i="5"/>
  <c r="H55" i="5"/>
  <c r="C56" i="5"/>
  <c r="D56" i="5"/>
  <c r="E56" i="5"/>
  <c r="F56" i="5"/>
  <c r="G56" i="5"/>
  <c r="H56" i="5"/>
  <c r="C57" i="5"/>
  <c r="D57" i="5"/>
  <c r="E57" i="5"/>
  <c r="F57" i="5"/>
  <c r="G57" i="5"/>
  <c r="H57" i="5"/>
  <c r="C58" i="5"/>
  <c r="D58" i="5"/>
  <c r="E58" i="5"/>
  <c r="F58" i="5"/>
  <c r="G58" i="5"/>
  <c r="H58" i="5"/>
  <c r="C59" i="5"/>
  <c r="D59" i="5"/>
  <c r="E59" i="5"/>
  <c r="F59" i="5"/>
  <c r="G59" i="5"/>
  <c r="H59" i="5"/>
  <c r="C60" i="5"/>
  <c r="D60" i="5"/>
  <c r="E60" i="5"/>
  <c r="F60" i="5"/>
  <c r="G60" i="5"/>
  <c r="H60" i="5"/>
  <c r="C61" i="5"/>
  <c r="D61" i="5"/>
  <c r="E61" i="5"/>
  <c r="F61" i="5"/>
  <c r="G61" i="5"/>
  <c r="H61" i="5"/>
  <c r="C62" i="5"/>
  <c r="D62" i="5"/>
  <c r="E62" i="5"/>
  <c r="F62" i="5"/>
  <c r="G62" i="5"/>
  <c r="H62" i="5"/>
  <c r="C63" i="5"/>
  <c r="D63" i="5"/>
  <c r="E63" i="5"/>
  <c r="F63" i="5"/>
  <c r="G63" i="5"/>
  <c r="H63" i="5"/>
  <c r="C64" i="5"/>
  <c r="D64" i="5"/>
  <c r="E64" i="5"/>
  <c r="F64" i="5"/>
  <c r="G64" i="5"/>
  <c r="H64" i="5"/>
  <c r="C65" i="5"/>
  <c r="D65" i="5"/>
  <c r="E65" i="5"/>
  <c r="F65" i="5"/>
  <c r="G65" i="5"/>
  <c r="H65" i="5"/>
  <c r="C66" i="5"/>
  <c r="D66" i="5"/>
  <c r="E66" i="5"/>
  <c r="F66" i="5"/>
  <c r="G66" i="5"/>
  <c r="H66" i="5"/>
  <c r="C67" i="5"/>
  <c r="D67" i="5"/>
  <c r="E67" i="5"/>
  <c r="F67" i="5"/>
  <c r="G67" i="5"/>
  <c r="H67" i="5"/>
  <c r="C68" i="5"/>
  <c r="D68" i="5"/>
  <c r="E68" i="5"/>
  <c r="F68" i="5"/>
  <c r="G68" i="5"/>
  <c r="H68" i="5"/>
  <c r="C69" i="5"/>
  <c r="D69" i="5"/>
  <c r="E69" i="5"/>
  <c r="F69" i="5"/>
  <c r="G69" i="5"/>
  <c r="H69" i="5"/>
  <c r="C70" i="5"/>
  <c r="D70" i="5"/>
  <c r="E70" i="5"/>
  <c r="F70" i="5"/>
  <c r="G70" i="5"/>
  <c r="H70" i="5"/>
  <c r="C71" i="5"/>
  <c r="D71" i="5"/>
  <c r="E71" i="5"/>
  <c r="F71" i="5"/>
  <c r="G71" i="5"/>
  <c r="H71" i="5"/>
  <c r="C72" i="5"/>
  <c r="D72" i="5"/>
  <c r="E72" i="5"/>
  <c r="F72" i="5"/>
  <c r="G72" i="5"/>
  <c r="H72" i="5"/>
  <c r="C73" i="5"/>
  <c r="D73" i="5"/>
  <c r="E73" i="5"/>
  <c r="F73" i="5"/>
  <c r="G73" i="5"/>
  <c r="H73" i="5"/>
  <c r="C74" i="5"/>
  <c r="D74" i="5"/>
  <c r="E74" i="5"/>
  <c r="F74" i="5"/>
  <c r="G74" i="5"/>
  <c r="H74" i="5"/>
  <c r="C75" i="5"/>
  <c r="D75" i="5"/>
  <c r="E75" i="5"/>
  <c r="F75" i="5"/>
  <c r="G75" i="5"/>
  <c r="H75" i="5"/>
  <c r="C76" i="5"/>
  <c r="D76" i="5"/>
  <c r="E76" i="5"/>
  <c r="F76" i="5"/>
  <c r="G76" i="5"/>
  <c r="H76" i="5"/>
  <c r="C77" i="5"/>
  <c r="D77" i="5"/>
  <c r="E77" i="5"/>
  <c r="F77" i="5"/>
  <c r="G77" i="5"/>
  <c r="H77" i="5"/>
  <c r="C78" i="5"/>
  <c r="D78" i="5"/>
  <c r="E78" i="5"/>
  <c r="F78" i="5"/>
  <c r="G78" i="5"/>
  <c r="H78" i="5"/>
  <c r="C79" i="5"/>
  <c r="D79" i="5"/>
  <c r="E79" i="5"/>
  <c r="F79" i="5"/>
  <c r="G79" i="5"/>
  <c r="H79" i="5"/>
  <c r="C80" i="5"/>
  <c r="D80" i="5"/>
  <c r="E80" i="5"/>
  <c r="F80" i="5"/>
  <c r="G80" i="5"/>
  <c r="H80" i="5"/>
  <c r="C81" i="5"/>
  <c r="D81" i="5"/>
  <c r="E81" i="5"/>
  <c r="F81" i="5"/>
  <c r="G81" i="5"/>
  <c r="H81" i="5"/>
  <c r="C82" i="5"/>
  <c r="D82" i="5"/>
  <c r="E82" i="5"/>
  <c r="F82" i="5"/>
  <c r="G82" i="5"/>
  <c r="H82" i="5"/>
  <c r="C83" i="5"/>
  <c r="D83" i="5"/>
  <c r="E83" i="5"/>
  <c r="F83" i="5"/>
  <c r="G83" i="5"/>
  <c r="H83" i="5"/>
  <c r="C84" i="5"/>
  <c r="D84" i="5"/>
  <c r="E84" i="5"/>
  <c r="F84" i="5"/>
  <c r="G84" i="5"/>
  <c r="H84" i="5"/>
  <c r="C85" i="5"/>
  <c r="D85" i="5"/>
  <c r="E85" i="5"/>
  <c r="F85" i="5"/>
  <c r="G85" i="5"/>
  <c r="H85" i="5"/>
  <c r="C86" i="5"/>
  <c r="D86" i="5"/>
  <c r="E86" i="5"/>
  <c r="F86" i="5"/>
  <c r="G86" i="5"/>
  <c r="H86" i="5"/>
  <c r="C87" i="5"/>
  <c r="D87" i="5"/>
  <c r="E87" i="5"/>
  <c r="F87" i="5"/>
  <c r="G87" i="5"/>
  <c r="H87" i="5"/>
  <c r="C88" i="5"/>
  <c r="D88" i="5"/>
  <c r="E88" i="5"/>
  <c r="F88" i="5"/>
  <c r="G88" i="5"/>
  <c r="H88" i="5"/>
  <c r="C89" i="5"/>
  <c r="D89" i="5"/>
  <c r="E89" i="5"/>
  <c r="F89" i="5"/>
  <c r="G89" i="5"/>
  <c r="H89" i="5"/>
  <c r="C90" i="5"/>
  <c r="D90" i="5"/>
  <c r="E90" i="5"/>
  <c r="F90" i="5"/>
  <c r="G90" i="5"/>
  <c r="H90" i="5"/>
  <c r="C91" i="5"/>
  <c r="D91" i="5"/>
  <c r="E91" i="5"/>
  <c r="F91" i="5"/>
  <c r="G91" i="5"/>
  <c r="H91" i="5"/>
  <c r="C92" i="5"/>
  <c r="D92" i="5"/>
  <c r="E92" i="5"/>
  <c r="F92" i="5"/>
  <c r="G92" i="5"/>
  <c r="H92" i="5"/>
  <c r="C93" i="5"/>
  <c r="D93" i="5"/>
  <c r="E93" i="5"/>
  <c r="F93" i="5"/>
  <c r="G93" i="5"/>
  <c r="H93" i="5"/>
  <c r="C94" i="5"/>
  <c r="D94" i="5"/>
  <c r="E94" i="5"/>
  <c r="F94" i="5"/>
  <c r="G94" i="5"/>
  <c r="H94" i="5"/>
  <c r="C95" i="5"/>
  <c r="D95" i="5"/>
  <c r="E95" i="5"/>
  <c r="F95" i="5"/>
  <c r="G95" i="5"/>
  <c r="H95" i="5"/>
  <c r="C96" i="5"/>
  <c r="D96" i="5"/>
  <c r="E96" i="5"/>
  <c r="F96" i="5"/>
  <c r="G96" i="5"/>
  <c r="H96" i="5"/>
  <c r="C97" i="5"/>
  <c r="D97" i="5"/>
  <c r="E97" i="5"/>
  <c r="F97" i="5"/>
  <c r="G97" i="5"/>
  <c r="H97" i="5"/>
  <c r="C98" i="5"/>
  <c r="D98" i="5"/>
  <c r="E98" i="5"/>
  <c r="F98" i="5"/>
  <c r="G98" i="5"/>
  <c r="H98" i="5"/>
  <c r="C99" i="5"/>
  <c r="D99" i="5"/>
  <c r="E99" i="5"/>
  <c r="F99" i="5"/>
  <c r="G99" i="5"/>
  <c r="H99" i="5"/>
  <c r="C100" i="5"/>
  <c r="D100" i="5"/>
  <c r="E100" i="5"/>
  <c r="F100" i="5"/>
  <c r="G100" i="5"/>
  <c r="H100" i="5"/>
  <c r="C101" i="5"/>
  <c r="D101" i="5"/>
  <c r="E101" i="5"/>
  <c r="F101" i="5"/>
  <c r="G101" i="5"/>
  <c r="H101" i="5"/>
  <c r="C102" i="5"/>
  <c r="D102" i="5"/>
  <c r="E102" i="5"/>
  <c r="F102" i="5"/>
  <c r="G102" i="5"/>
  <c r="H102" i="5"/>
  <c r="C103" i="5"/>
  <c r="D103" i="5"/>
  <c r="E103" i="5"/>
  <c r="F103" i="5"/>
  <c r="G103" i="5"/>
  <c r="H103" i="5"/>
  <c r="C104" i="5"/>
  <c r="D104" i="5"/>
  <c r="E104" i="5"/>
  <c r="F104" i="5"/>
  <c r="G104" i="5"/>
  <c r="H104" i="5"/>
  <c r="C105" i="5"/>
  <c r="D105" i="5"/>
  <c r="E105" i="5"/>
  <c r="F105" i="5"/>
  <c r="G105" i="5"/>
  <c r="H105" i="5"/>
  <c r="C106" i="5"/>
  <c r="D106" i="5"/>
  <c r="E106" i="5"/>
  <c r="F106" i="5"/>
  <c r="G106" i="5"/>
  <c r="H106" i="5"/>
  <c r="C107" i="5"/>
  <c r="D107" i="5"/>
  <c r="E107" i="5"/>
  <c r="F107" i="5"/>
  <c r="G107" i="5"/>
  <c r="H107" i="5"/>
  <c r="G16" i="5"/>
  <c r="F16" i="5"/>
  <c r="E16" i="5"/>
  <c r="D16" i="5"/>
  <c r="H16" i="5"/>
  <c r="C3" i="3"/>
  <c r="D3" i="3"/>
  <c r="C4" i="3"/>
  <c r="D4" i="3"/>
  <c r="C5" i="3"/>
  <c r="D5" i="3"/>
  <c r="D2" i="3"/>
  <c r="C2" i="3"/>
  <c r="E2" i="2"/>
  <c r="D2" i="2"/>
  <c r="C2" i="2"/>
  <c r="B2" i="2"/>
  <c r="A2" i="2" s="1"/>
  <c r="C18" i="8" l="1"/>
  <c r="AA18" i="8" s="1"/>
  <c r="AC11" i="7"/>
  <c r="Z10" i="5"/>
  <c r="A2" i="10"/>
  <c r="B2" i="10" s="1"/>
  <c r="B3" i="10"/>
  <c r="B5" i="10"/>
  <c r="B4" i="10"/>
  <c r="AC10" i="7"/>
  <c r="C11" i="13"/>
  <c r="E11" i="13" s="1"/>
  <c r="C10" i="13"/>
  <c r="E10" i="13" s="1"/>
  <c r="AC13" i="5"/>
  <c r="AB13" i="5"/>
  <c r="AB31" i="5"/>
  <c r="AC31" i="5"/>
  <c r="AB27" i="5"/>
  <c r="AC27" i="5"/>
  <c r="AB23" i="5"/>
  <c r="AC23" i="5"/>
  <c r="AB19" i="5"/>
  <c r="AC19" i="5"/>
  <c r="AB15" i="5"/>
  <c r="AC15" i="5"/>
  <c r="AC32" i="5"/>
  <c r="AB32" i="5"/>
  <c r="AB28" i="5"/>
  <c r="AC28" i="5"/>
  <c r="AC24" i="5"/>
  <c r="AB24" i="5"/>
  <c r="AB20" i="5"/>
  <c r="AC20" i="5"/>
  <c r="AB16" i="5"/>
  <c r="AC16" i="5"/>
  <c r="AC29" i="5"/>
  <c r="AB29" i="5"/>
  <c r="AC25" i="5"/>
  <c r="AB25" i="5"/>
  <c r="AC21" i="5"/>
  <c r="AB21" i="5"/>
  <c r="AC17" i="5"/>
  <c r="AB17" i="5"/>
  <c r="AC30" i="5"/>
  <c r="AB30" i="5"/>
  <c r="AB26" i="5"/>
  <c r="AC26" i="5"/>
  <c r="AC22" i="5"/>
  <c r="AB22" i="5"/>
  <c r="AB18" i="5"/>
  <c r="AC18" i="5"/>
  <c r="AC14" i="5"/>
  <c r="AB14" i="5"/>
  <c r="E15" i="13"/>
  <c r="X10" i="7"/>
  <c r="A11" i="7"/>
  <c r="B19" i="8" s="1"/>
  <c r="C19" i="8" s="1"/>
  <c r="D18" i="8"/>
  <c r="E1" i="8"/>
  <c r="F1" i="8" s="1"/>
  <c r="U10" i="8"/>
  <c r="X10" i="5"/>
  <c r="C9" i="13" s="1"/>
  <c r="E9" i="13" s="1"/>
  <c r="Y10" i="7"/>
  <c r="C13" i="13" s="1"/>
  <c r="E13" i="13" s="1"/>
  <c r="Y10" i="5"/>
  <c r="C8" i="13" s="1"/>
  <c r="E8" i="13" s="1"/>
  <c r="P13" i="8"/>
  <c r="T11" i="8"/>
  <c r="U11" i="8" s="1"/>
  <c r="AB12" i="7"/>
  <c r="AB10" i="7" s="1"/>
  <c r="C17" i="13" s="1"/>
  <c r="E17" i="13" s="1"/>
  <c r="S12" i="8" l="1"/>
  <c r="U12" i="8" s="1"/>
  <c r="I2" i="2" s="1"/>
  <c r="Z9" i="5"/>
  <c r="C2" i="10"/>
  <c r="AC11" i="5"/>
  <c r="AC10" i="5"/>
  <c r="AB12" i="5"/>
  <c r="AB10" i="5" s="1"/>
  <c r="C12" i="13" s="1"/>
  <c r="E12" i="13" s="1"/>
  <c r="C14" i="13"/>
  <c r="E14" i="13" s="1"/>
  <c r="AG18" i="8"/>
  <c r="G2" i="9" s="1"/>
  <c r="E18" i="8"/>
  <c r="AH18" i="8"/>
  <c r="H2" i="9" s="1"/>
  <c r="AF18" i="8"/>
  <c r="F2" i="9" s="1"/>
  <c r="F18" i="8"/>
  <c r="G1" i="8"/>
  <c r="B20" i="8"/>
  <c r="E19" i="8"/>
  <c r="D19" i="8"/>
  <c r="F19" i="8"/>
  <c r="A2" i="9"/>
  <c r="F2" i="2" l="1"/>
  <c r="S13" i="8"/>
  <c r="H1" i="8"/>
  <c r="H20" i="8" s="1"/>
  <c r="G18" i="8"/>
  <c r="AD18" i="8" s="1"/>
  <c r="D2" i="9" s="1"/>
  <c r="G19" i="8"/>
  <c r="AD19" i="8" s="1"/>
  <c r="D3" i="9" s="1"/>
  <c r="AF19" i="8"/>
  <c r="F3" i="9" s="1"/>
  <c r="AH19" i="8"/>
  <c r="H3" i="9" s="1"/>
  <c r="AA19" i="8"/>
  <c r="B21" i="8"/>
  <c r="E20" i="8"/>
  <c r="C20" i="8"/>
  <c r="G20" i="8"/>
  <c r="D20" i="8"/>
  <c r="F20" i="8"/>
  <c r="AG19" i="8" l="1"/>
  <c r="G3" i="9" s="1"/>
  <c r="AC20" i="8"/>
  <c r="C4" i="9" s="1"/>
  <c r="AF20" i="8"/>
  <c r="F4" i="9" s="1"/>
  <c r="AA20" i="8"/>
  <c r="AH20" i="8"/>
  <c r="H4" i="9" s="1"/>
  <c r="AD20" i="8"/>
  <c r="D4" i="9" s="1"/>
  <c r="A3" i="9"/>
  <c r="B22" i="8"/>
  <c r="E21" i="8"/>
  <c r="C21" i="8"/>
  <c r="G21" i="8"/>
  <c r="D21" i="8"/>
  <c r="F21" i="8"/>
  <c r="H21" i="8"/>
  <c r="I1" i="8"/>
  <c r="H18" i="8"/>
  <c r="AC18" i="8" s="1"/>
  <c r="C2" i="9" s="1"/>
  <c r="H19" i="8"/>
  <c r="AC19" i="8" s="1"/>
  <c r="C3" i="9" s="1"/>
  <c r="J22" i="8" l="1"/>
  <c r="AG20" i="8"/>
  <c r="G4" i="9" s="1"/>
  <c r="I21" i="8"/>
  <c r="AE21" i="8" s="1"/>
  <c r="E5" i="9" s="1"/>
  <c r="I19" i="8"/>
  <c r="AE19" i="8" s="1"/>
  <c r="AC21" i="8"/>
  <c r="C5" i="9" s="1"/>
  <c r="AF21" i="8"/>
  <c r="F5" i="9" s="1"/>
  <c r="AH21" i="8"/>
  <c r="H5" i="9" s="1"/>
  <c r="AD21" i="8"/>
  <c r="D5" i="9" s="1"/>
  <c r="AA21" i="8"/>
  <c r="A4" i="9"/>
  <c r="B23" i="8"/>
  <c r="E22" i="8"/>
  <c r="I22" i="8"/>
  <c r="C22" i="8"/>
  <c r="G22" i="8"/>
  <c r="D22" i="8"/>
  <c r="F22" i="8"/>
  <c r="H22" i="8"/>
  <c r="J1" i="8"/>
  <c r="I18" i="8"/>
  <c r="AE18" i="8" s="1"/>
  <c r="I20" i="8"/>
  <c r="AE20" i="8" s="1"/>
  <c r="E4" i="9" s="1"/>
  <c r="J18" i="8" l="1"/>
  <c r="K18" i="8" s="1"/>
  <c r="J19" i="8"/>
  <c r="J20" i="8"/>
  <c r="J21" i="8"/>
  <c r="J23" i="8"/>
  <c r="M22" i="8"/>
  <c r="L22" i="8"/>
  <c r="K22" i="8"/>
  <c r="AG21" i="8"/>
  <c r="G5" i="9" s="1"/>
  <c r="E2" i="9"/>
  <c r="AB18" i="8"/>
  <c r="B2" i="9" s="1"/>
  <c r="K1" i="8"/>
  <c r="AE22" i="8"/>
  <c r="E6" i="9" s="1"/>
  <c r="AD22" i="8"/>
  <c r="D6" i="9" s="1"/>
  <c r="AC22" i="8"/>
  <c r="C6" i="9" s="1"/>
  <c r="AF22" i="8"/>
  <c r="F6" i="9" s="1"/>
  <c r="AH22" i="8"/>
  <c r="H6" i="9" s="1"/>
  <c r="AA22" i="8"/>
  <c r="B24" i="8"/>
  <c r="E23" i="8"/>
  <c r="I23" i="8"/>
  <c r="C23" i="8"/>
  <c r="G23" i="8"/>
  <c r="D23" i="8"/>
  <c r="F23" i="8"/>
  <c r="H23" i="8"/>
  <c r="A5" i="9"/>
  <c r="E3" i="9"/>
  <c r="AB19" i="8"/>
  <c r="B3" i="9" s="1"/>
  <c r="AB20" i="8"/>
  <c r="B4" i="9" s="1"/>
  <c r="M18" i="8" l="1"/>
  <c r="AB21" i="8"/>
  <c r="B5" i="9" s="1"/>
  <c r="L18" i="8"/>
  <c r="M21" i="8"/>
  <c r="AI21" i="8" s="1"/>
  <c r="L21" i="8"/>
  <c r="K21" i="8"/>
  <c r="M20" i="8"/>
  <c r="K20" i="8"/>
  <c r="AI20" i="8" s="1"/>
  <c r="L20" i="8"/>
  <c r="K19" i="8"/>
  <c r="L19" i="8"/>
  <c r="M19" i="8"/>
  <c r="AI22" i="8"/>
  <c r="AI18" i="8"/>
  <c r="J24" i="8"/>
  <c r="M23" i="8"/>
  <c r="L23" i="8"/>
  <c r="K23" i="8"/>
  <c r="AG22" i="8"/>
  <c r="G6" i="9" s="1"/>
  <c r="B25" i="8"/>
  <c r="E24" i="8"/>
  <c r="I24" i="8"/>
  <c r="C24" i="8"/>
  <c r="G24" i="8"/>
  <c r="D24" i="8"/>
  <c r="F24" i="8"/>
  <c r="H24" i="8"/>
  <c r="L1" i="8"/>
  <c r="A6" i="9"/>
  <c r="AC23" i="8"/>
  <c r="C7" i="9" s="1"/>
  <c r="AE23" i="8"/>
  <c r="E7" i="9" s="1"/>
  <c r="AF23" i="8"/>
  <c r="F7" i="9" s="1"/>
  <c r="AD23" i="8"/>
  <c r="D7" i="9" s="1"/>
  <c r="AH23" i="8"/>
  <c r="H7" i="9" s="1"/>
  <c r="AA23" i="8"/>
  <c r="AI19" i="8" l="1"/>
  <c r="AB22" i="8"/>
  <c r="B6" i="9" s="1"/>
  <c r="AI23" i="8"/>
  <c r="J25" i="8"/>
  <c r="M24" i="8"/>
  <c r="K24" i="8"/>
  <c r="L24" i="8"/>
  <c r="AG23" i="8"/>
  <c r="G7" i="9" s="1"/>
  <c r="A7" i="9"/>
  <c r="AH24" i="8"/>
  <c r="H8" i="9" s="1"/>
  <c r="AE24" i="8"/>
  <c r="E8" i="9" s="1"/>
  <c r="AC24" i="8"/>
  <c r="C8" i="9" s="1"/>
  <c r="AD24" i="8"/>
  <c r="D8" i="9" s="1"/>
  <c r="AF24" i="8"/>
  <c r="F8" i="9" s="1"/>
  <c r="AA24" i="8"/>
  <c r="M1" i="8"/>
  <c r="B26" i="8"/>
  <c r="E25" i="8"/>
  <c r="I25" i="8"/>
  <c r="C25" i="8"/>
  <c r="G25" i="8"/>
  <c r="D25" i="8"/>
  <c r="F25" i="8"/>
  <c r="H25" i="8"/>
  <c r="AG24" i="8" l="1"/>
  <c r="G8" i="9" s="1"/>
  <c r="AI24" i="8"/>
  <c r="AB23" i="8"/>
  <c r="B7" i="9" s="1"/>
  <c r="J26" i="8"/>
  <c r="M25" i="8"/>
  <c r="L25" i="8"/>
  <c r="K25" i="8"/>
  <c r="A8" i="9"/>
  <c r="AE25" i="8"/>
  <c r="E9" i="9" s="1"/>
  <c r="AC25" i="8"/>
  <c r="C9" i="9" s="1"/>
  <c r="AD25" i="8"/>
  <c r="D9" i="9" s="1"/>
  <c r="AF25" i="8"/>
  <c r="F9" i="9" s="1"/>
  <c r="AH25" i="8"/>
  <c r="H9" i="9" s="1"/>
  <c r="AA25" i="8"/>
  <c r="N1" i="8"/>
  <c r="B27" i="8"/>
  <c r="E26" i="8"/>
  <c r="I26" i="8"/>
  <c r="C26" i="8"/>
  <c r="G26" i="8"/>
  <c r="D26" i="8"/>
  <c r="F26" i="8"/>
  <c r="H26" i="8"/>
  <c r="AB24" i="8" l="1"/>
  <c r="B8" i="9" s="1"/>
  <c r="AG25" i="8"/>
  <c r="G9" i="9" s="1"/>
  <c r="N18" i="8"/>
  <c r="N19" i="8"/>
  <c r="N20" i="8"/>
  <c r="N21" i="8"/>
  <c r="N22" i="8"/>
  <c r="N23" i="8"/>
  <c r="N24" i="8"/>
  <c r="N25" i="8"/>
  <c r="N27" i="8"/>
  <c r="K11" i="9" s="1"/>
  <c r="N26" i="8"/>
  <c r="AI25" i="8"/>
  <c r="J27" i="8"/>
  <c r="M26" i="8"/>
  <c r="L26" i="8"/>
  <c r="K26" i="8"/>
  <c r="J10" i="9"/>
  <c r="J2" i="9"/>
  <c r="AD26" i="8"/>
  <c r="D10" i="9" s="1"/>
  <c r="AF26" i="8"/>
  <c r="F10" i="9" s="1"/>
  <c r="AE26" i="8"/>
  <c r="E10" i="9" s="1"/>
  <c r="AH26" i="8"/>
  <c r="H10" i="9" s="1"/>
  <c r="AC26" i="8"/>
  <c r="C10" i="9" s="1"/>
  <c r="AA26" i="8"/>
  <c r="A9" i="9"/>
  <c r="B28" i="8"/>
  <c r="N28" i="8" s="1"/>
  <c r="E27" i="8"/>
  <c r="I27" i="8"/>
  <c r="I2" i="9"/>
  <c r="C27" i="8"/>
  <c r="G27" i="8"/>
  <c r="D27" i="8"/>
  <c r="F27" i="8"/>
  <c r="J11" i="9"/>
  <c r="H27" i="8"/>
  <c r="O1" i="8"/>
  <c r="J3" i="9"/>
  <c r="J4" i="9"/>
  <c r="J5" i="9"/>
  <c r="J6" i="9"/>
  <c r="J7" i="9"/>
  <c r="J8" i="9"/>
  <c r="J9" i="9"/>
  <c r="AB25" i="8" l="1"/>
  <c r="B9" i="9" s="1"/>
  <c r="AG26" i="8"/>
  <c r="G10" i="9" s="1"/>
  <c r="K6" i="9"/>
  <c r="AK22" i="8"/>
  <c r="AK27" i="8"/>
  <c r="K9" i="9"/>
  <c r="AK25" i="8"/>
  <c r="K5" i="9"/>
  <c r="AK21" i="8"/>
  <c r="K8" i="9"/>
  <c r="AK24" i="8"/>
  <c r="K4" i="9"/>
  <c r="AK20" i="8"/>
  <c r="AK26" i="8"/>
  <c r="K10" i="9"/>
  <c r="K7" i="9"/>
  <c r="AK23" i="8"/>
  <c r="AK19" i="8"/>
  <c r="K3" i="9"/>
  <c r="K2" i="9"/>
  <c r="AK18" i="8"/>
  <c r="K12" i="9"/>
  <c r="AK28" i="8"/>
  <c r="AI26" i="8"/>
  <c r="J28" i="8"/>
  <c r="J12" i="9"/>
  <c r="M27" i="8"/>
  <c r="L27" i="8"/>
  <c r="K27" i="8"/>
  <c r="P1" i="8"/>
  <c r="AC27" i="8"/>
  <c r="C11" i="9" s="1"/>
  <c r="AE27" i="8"/>
  <c r="E11" i="9" s="1"/>
  <c r="AF27" i="8"/>
  <c r="F11" i="9" s="1"/>
  <c r="AD27" i="8"/>
  <c r="D11" i="9" s="1"/>
  <c r="AH27" i="8"/>
  <c r="H11" i="9" s="1"/>
  <c r="AA27" i="8"/>
  <c r="B29" i="8"/>
  <c r="N29" i="8" s="1"/>
  <c r="E28" i="8"/>
  <c r="I28" i="8"/>
  <c r="I3" i="9"/>
  <c r="C28" i="8"/>
  <c r="G28" i="8"/>
  <c r="D28" i="8"/>
  <c r="F28" i="8"/>
  <c r="H28" i="8"/>
  <c r="A10" i="9"/>
  <c r="AB26" i="8" l="1"/>
  <c r="B10" i="9" s="1"/>
  <c r="X18" i="8"/>
  <c r="Y18" i="8"/>
  <c r="W18" i="8"/>
  <c r="Z18" i="8"/>
  <c r="Z19" i="8"/>
  <c r="W19" i="8"/>
  <c r="X19" i="8"/>
  <c r="Y19" i="8"/>
  <c r="Z20" i="8"/>
  <c r="W20" i="8"/>
  <c r="Y20" i="8"/>
  <c r="X20" i="8"/>
  <c r="Z21" i="8"/>
  <c r="W21" i="8"/>
  <c r="X21" i="8"/>
  <c r="Y21" i="8"/>
  <c r="Z22" i="8"/>
  <c r="W22" i="8"/>
  <c r="X22" i="8"/>
  <c r="Y22" i="8"/>
  <c r="Z23" i="8"/>
  <c r="W23" i="8"/>
  <c r="X23" i="8"/>
  <c r="Y23" i="8"/>
  <c r="Z24" i="8"/>
  <c r="W24" i="8"/>
  <c r="X24" i="8"/>
  <c r="Y24" i="8"/>
  <c r="Z25" i="8"/>
  <c r="W25" i="8"/>
  <c r="X25" i="8"/>
  <c r="Y25" i="8"/>
  <c r="Y26" i="8"/>
  <c r="Z27" i="8"/>
  <c r="W27" i="8"/>
  <c r="X27" i="8"/>
  <c r="Y27" i="8"/>
  <c r="X26" i="8"/>
  <c r="W26" i="8"/>
  <c r="Z26" i="8"/>
  <c r="K13" i="9"/>
  <c r="AK29" i="8"/>
  <c r="AI27" i="8"/>
  <c r="J29" i="8"/>
  <c r="M28" i="8"/>
  <c r="K28" i="8"/>
  <c r="L28" i="8"/>
  <c r="AG27" i="8"/>
  <c r="G11" i="9" s="1"/>
  <c r="A11" i="9"/>
  <c r="AC28" i="8"/>
  <c r="C12" i="9" s="1"/>
  <c r="AH28" i="8"/>
  <c r="H12" i="9" s="1"/>
  <c r="AD28" i="8"/>
  <c r="D12" i="9" s="1"/>
  <c r="AE28" i="8"/>
  <c r="E12" i="9" s="1"/>
  <c r="AF28" i="8"/>
  <c r="F12" i="9" s="1"/>
  <c r="AA28" i="8"/>
  <c r="B30" i="8"/>
  <c r="N30" i="8" s="1"/>
  <c r="E29" i="8"/>
  <c r="I29" i="8"/>
  <c r="I4" i="9"/>
  <c r="C29" i="8"/>
  <c r="G29" i="8"/>
  <c r="D29" i="8"/>
  <c r="F29" i="8"/>
  <c r="J13" i="9"/>
  <c r="H29" i="8"/>
  <c r="Q1" i="8"/>
  <c r="AG28" i="8" l="1"/>
  <c r="G12" i="9" s="1"/>
  <c r="Z28" i="8"/>
  <c r="W28" i="8"/>
  <c r="X28" i="8"/>
  <c r="Y28" i="8"/>
  <c r="AB27" i="8"/>
  <c r="B11" i="9" s="1"/>
  <c r="K14" i="9"/>
  <c r="AK30" i="8"/>
  <c r="AI28" i="8"/>
  <c r="M29" i="8"/>
  <c r="L29" i="8"/>
  <c r="K29" i="8"/>
  <c r="J30" i="8"/>
  <c r="R1" i="8"/>
  <c r="AE29" i="8"/>
  <c r="E13" i="9" s="1"/>
  <c r="AC29" i="8"/>
  <c r="C13" i="9" s="1"/>
  <c r="AH29" i="8"/>
  <c r="H13" i="9" s="1"/>
  <c r="AD29" i="8"/>
  <c r="D13" i="9" s="1"/>
  <c r="AF29" i="8"/>
  <c r="F13" i="9" s="1"/>
  <c r="AA29" i="8"/>
  <c r="B31" i="8"/>
  <c r="N31" i="8" s="1"/>
  <c r="E30" i="8"/>
  <c r="I30" i="8"/>
  <c r="I5" i="9"/>
  <c r="C30" i="8"/>
  <c r="G30" i="8"/>
  <c r="D30" i="8"/>
  <c r="F30" i="8"/>
  <c r="H30" i="8"/>
  <c r="A12" i="9"/>
  <c r="AB28" i="8" l="1"/>
  <c r="B12" i="9" s="1"/>
  <c r="AG29" i="8"/>
  <c r="G13" i="9" s="1"/>
  <c r="Z29" i="8"/>
  <c r="W29" i="8"/>
  <c r="X29" i="8"/>
  <c r="Y29" i="8"/>
  <c r="K15" i="9"/>
  <c r="AK31" i="8"/>
  <c r="AI29" i="8"/>
  <c r="J14" i="9"/>
  <c r="M30" i="8"/>
  <c r="L30" i="8"/>
  <c r="K30" i="8"/>
  <c r="J31" i="8"/>
  <c r="AE30" i="8"/>
  <c r="E14" i="9" s="1"/>
  <c r="AD30" i="8"/>
  <c r="D14" i="9" s="1"/>
  <c r="AC30" i="8"/>
  <c r="C14" i="9" s="1"/>
  <c r="AF30" i="8"/>
  <c r="F14" i="9" s="1"/>
  <c r="AH30" i="8"/>
  <c r="H14" i="9" s="1"/>
  <c r="AA30" i="8"/>
  <c r="A13" i="9"/>
  <c r="AB29" i="8"/>
  <c r="B13" i="9" s="1"/>
  <c r="B32" i="8"/>
  <c r="N32" i="8" s="1"/>
  <c r="E31" i="8"/>
  <c r="I31" i="8"/>
  <c r="I6" i="9"/>
  <c r="C31" i="8"/>
  <c r="G31" i="8"/>
  <c r="D31" i="8"/>
  <c r="F31" i="8"/>
  <c r="H31" i="8"/>
  <c r="S1" i="8"/>
  <c r="T1" i="8" s="1"/>
  <c r="U1" i="8" s="1"/>
  <c r="AG30" i="8" l="1"/>
  <c r="G14" i="9" s="1"/>
  <c r="Z30" i="8"/>
  <c r="W30" i="8"/>
  <c r="X30" i="8"/>
  <c r="Y30" i="8"/>
  <c r="AI30" i="8"/>
  <c r="K16" i="9"/>
  <c r="AK32" i="8"/>
  <c r="J15" i="9"/>
  <c r="J32" i="8"/>
  <c r="M31" i="8"/>
  <c r="L31" i="8"/>
  <c r="K31" i="8"/>
  <c r="AC31" i="8"/>
  <c r="C15" i="9" s="1"/>
  <c r="AE31" i="8"/>
  <c r="E15" i="9" s="1"/>
  <c r="AF31" i="8"/>
  <c r="F15" i="9" s="1"/>
  <c r="AH31" i="8"/>
  <c r="H15" i="9" s="1"/>
  <c r="AD31" i="8"/>
  <c r="D15" i="9" s="1"/>
  <c r="AA31" i="8"/>
  <c r="B33" i="8"/>
  <c r="N33" i="8" s="1"/>
  <c r="E32" i="8"/>
  <c r="I32" i="8"/>
  <c r="I7" i="9"/>
  <c r="C32" i="8"/>
  <c r="G32" i="8"/>
  <c r="D32" i="8"/>
  <c r="F32" i="8"/>
  <c r="J16" i="9"/>
  <c r="H32" i="8"/>
  <c r="A14" i="9"/>
  <c r="AB30" i="8" l="1"/>
  <c r="B14" i="9" s="1"/>
  <c r="Z31" i="8"/>
  <c r="W31" i="8"/>
  <c r="X31" i="8"/>
  <c r="Y31" i="8"/>
  <c r="K17" i="9"/>
  <c r="AK33" i="8"/>
  <c r="AI31" i="8"/>
  <c r="J33" i="8"/>
  <c r="J17" i="9"/>
  <c r="M32" i="8"/>
  <c r="K32" i="8"/>
  <c r="L32" i="8"/>
  <c r="AH32" i="8"/>
  <c r="H16" i="9" s="1"/>
  <c r="AF32" i="8"/>
  <c r="F16" i="9" s="1"/>
  <c r="AE32" i="8"/>
  <c r="E16" i="9" s="1"/>
  <c r="AC32" i="8"/>
  <c r="C16" i="9" s="1"/>
  <c r="AD32" i="8"/>
  <c r="D16" i="9" s="1"/>
  <c r="AA32" i="8"/>
  <c r="B34" i="8"/>
  <c r="N34" i="8" s="1"/>
  <c r="E33" i="8"/>
  <c r="I33" i="8"/>
  <c r="I8" i="9"/>
  <c r="C33" i="8"/>
  <c r="G33" i="8"/>
  <c r="D33" i="8"/>
  <c r="F33" i="8"/>
  <c r="H33" i="8"/>
  <c r="AG31" i="8"/>
  <c r="G15" i="9" s="1"/>
  <c r="A15" i="9"/>
  <c r="AG32" i="8" l="1"/>
  <c r="G16" i="9" s="1"/>
  <c r="Z32" i="8"/>
  <c r="W32" i="8"/>
  <c r="X32" i="8"/>
  <c r="Y32" i="8"/>
  <c r="AB31" i="8"/>
  <c r="B15" i="9" s="1"/>
  <c r="K18" i="9"/>
  <c r="AK34" i="8"/>
  <c r="AI32" i="8"/>
  <c r="J34" i="8"/>
  <c r="J18" i="9"/>
  <c r="M33" i="8"/>
  <c r="L33" i="8"/>
  <c r="K33" i="8"/>
  <c r="B35" i="8"/>
  <c r="N35" i="8" s="1"/>
  <c r="E34" i="8"/>
  <c r="I34" i="8"/>
  <c r="I9" i="9"/>
  <c r="C34" i="8"/>
  <c r="G34" i="8"/>
  <c r="D34" i="8"/>
  <c r="F34" i="8"/>
  <c r="H34" i="8"/>
  <c r="A16" i="9"/>
  <c r="AB32" i="8"/>
  <c r="B16" i="9" s="1"/>
  <c r="AE33" i="8"/>
  <c r="E17" i="9" s="1"/>
  <c r="AC33" i="8"/>
  <c r="C17" i="9" s="1"/>
  <c r="AH33" i="8"/>
  <c r="H17" i="9" s="1"/>
  <c r="AD33" i="8"/>
  <c r="D17" i="9" s="1"/>
  <c r="AA33" i="8"/>
  <c r="AF33" i="8"/>
  <c r="F17" i="9" s="1"/>
  <c r="AG33" i="8" l="1"/>
  <c r="G17" i="9" s="1"/>
  <c r="Z33" i="8"/>
  <c r="W33" i="8"/>
  <c r="X33" i="8"/>
  <c r="Y33" i="8"/>
  <c r="AI33" i="8"/>
  <c r="K19" i="9"/>
  <c r="AK35" i="8"/>
  <c r="J35" i="8"/>
  <c r="J19" i="9"/>
  <c r="M34" i="8"/>
  <c r="K34" i="8"/>
  <c r="L34" i="8"/>
  <c r="A17" i="9"/>
  <c r="AA34" i="8"/>
  <c r="AG34" i="8" s="1"/>
  <c r="G18" i="9" s="1"/>
  <c r="AH34" i="8"/>
  <c r="H18" i="9" s="1"/>
  <c r="AD34" i="8"/>
  <c r="D18" i="9" s="1"/>
  <c r="AE34" i="8"/>
  <c r="E18" i="9" s="1"/>
  <c r="AF34" i="8"/>
  <c r="F18" i="9" s="1"/>
  <c r="AC34" i="8"/>
  <c r="C18" i="9" s="1"/>
  <c r="B36" i="8"/>
  <c r="N36" i="8" s="1"/>
  <c r="E35" i="8"/>
  <c r="I35" i="8"/>
  <c r="I10" i="9"/>
  <c r="C35" i="8"/>
  <c r="G35" i="8"/>
  <c r="D35" i="8"/>
  <c r="F35" i="8"/>
  <c r="H35" i="8"/>
  <c r="AB33" i="8" l="1"/>
  <c r="B17" i="9" s="1"/>
  <c r="Z34" i="8"/>
  <c r="W34" i="8"/>
  <c r="X34" i="8"/>
  <c r="Y34" i="8"/>
  <c r="K20" i="9"/>
  <c r="AK36" i="8"/>
  <c r="AI34" i="8"/>
  <c r="J36" i="8"/>
  <c r="J20" i="9"/>
  <c r="M35" i="8"/>
  <c r="L35" i="8"/>
  <c r="K35" i="8"/>
  <c r="AC35" i="8"/>
  <c r="C19" i="9" s="1"/>
  <c r="AE35" i="8"/>
  <c r="E19" i="9" s="1"/>
  <c r="AH35" i="8"/>
  <c r="H19" i="9" s="1"/>
  <c r="AD35" i="8"/>
  <c r="D19" i="9" s="1"/>
  <c r="AF35" i="8"/>
  <c r="F19" i="9" s="1"/>
  <c r="AA35" i="8"/>
  <c r="AG35" i="8" s="1"/>
  <c r="G19" i="9" s="1"/>
  <c r="A18" i="9"/>
  <c r="AB34" i="8"/>
  <c r="B18" i="9" s="1"/>
  <c r="B37" i="8"/>
  <c r="N37" i="8" s="1"/>
  <c r="E36" i="8"/>
  <c r="I36" i="8"/>
  <c r="I11" i="9"/>
  <c r="C36" i="8"/>
  <c r="G36" i="8"/>
  <c r="D36" i="8"/>
  <c r="F36" i="8"/>
  <c r="H36" i="8"/>
  <c r="Z35" i="8" l="1"/>
  <c r="W35" i="8"/>
  <c r="X35" i="8"/>
  <c r="Y35" i="8"/>
  <c r="K21" i="9"/>
  <c r="AK37" i="8"/>
  <c r="AI35" i="8"/>
  <c r="J37" i="8"/>
  <c r="J21" i="9"/>
  <c r="M36" i="8"/>
  <c r="L36" i="8"/>
  <c r="K36" i="8"/>
  <c r="AA36" i="8"/>
  <c r="AG36" i="8" s="1"/>
  <c r="G20" i="9" s="1"/>
  <c r="AC36" i="8"/>
  <c r="C20" i="9" s="1"/>
  <c r="AH36" i="8"/>
  <c r="H20" i="9" s="1"/>
  <c r="AD36" i="8"/>
  <c r="D20" i="9" s="1"/>
  <c r="AF36" i="8"/>
  <c r="F20" i="9" s="1"/>
  <c r="AE36" i="8"/>
  <c r="E20" i="9" s="1"/>
  <c r="B38" i="8"/>
  <c r="N38" i="8" s="1"/>
  <c r="E37" i="8"/>
  <c r="I37" i="8"/>
  <c r="I12" i="9"/>
  <c r="C37" i="8"/>
  <c r="G37" i="8"/>
  <c r="D37" i="8"/>
  <c r="F37" i="8"/>
  <c r="H37" i="8"/>
  <c r="A19" i="9"/>
  <c r="AB35" i="8"/>
  <c r="B19" i="9" s="1"/>
  <c r="Z36" i="8" l="1"/>
  <c r="W36" i="8"/>
  <c r="X36" i="8"/>
  <c r="Y36" i="8"/>
  <c r="AI36" i="8"/>
  <c r="K22" i="9"/>
  <c r="AK38" i="8"/>
  <c r="J38" i="8"/>
  <c r="J22" i="9"/>
  <c r="M37" i="8"/>
  <c r="L37" i="8"/>
  <c r="K37" i="8"/>
  <c r="B39" i="8"/>
  <c r="N39" i="8" s="1"/>
  <c r="E38" i="8"/>
  <c r="I38" i="8"/>
  <c r="I13" i="9"/>
  <c r="C38" i="8"/>
  <c r="G38" i="8"/>
  <c r="D38" i="8"/>
  <c r="F38" i="8"/>
  <c r="H38" i="8"/>
  <c r="AE37" i="8"/>
  <c r="E21" i="9" s="1"/>
  <c r="AC37" i="8"/>
  <c r="C21" i="9" s="1"/>
  <c r="AA37" i="8"/>
  <c r="AG37" i="8" s="1"/>
  <c r="G21" i="9" s="1"/>
  <c r="AH37" i="8"/>
  <c r="H21" i="9" s="1"/>
  <c r="AD37" i="8"/>
  <c r="D21" i="9" s="1"/>
  <c r="AF37" i="8"/>
  <c r="F21" i="9" s="1"/>
  <c r="A20" i="9"/>
  <c r="AB36" i="8"/>
  <c r="B20" i="9" s="1"/>
  <c r="Z37" i="8" l="1"/>
  <c r="W37" i="8"/>
  <c r="X37" i="8"/>
  <c r="Y37" i="8"/>
  <c r="K23" i="9"/>
  <c r="AK39" i="8"/>
  <c r="AI37" i="8"/>
  <c r="J39" i="8"/>
  <c r="J23" i="9"/>
  <c r="M38" i="8"/>
  <c r="L38" i="8"/>
  <c r="K38" i="8"/>
  <c r="AB37" i="8"/>
  <c r="B21" i="9" s="1"/>
  <c r="A21" i="9"/>
  <c r="AA38" i="8"/>
  <c r="AG38" i="8" s="1"/>
  <c r="G22" i="9" s="1"/>
  <c r="AE38" i="8"/>
  <c r="E22" i="9" s="1"/>
  <c r="AH38" i="8"/>
  <c r="H22" i="9" s="1"/>
  <c r="AC38" i="8"/>
  <c r="C22" i="9" s="1"/>
  <c r="AD38" i="8"/>
  <c r="D22" i="9" s="1"/>
  <c r="AF38" i="8"/>
  <c r="F22" i="9" s="1"/>
  <c r="B40" i="8"/>
  <c r="N40" i="8" s="1"/>
  <c r="E39" i="8"/>
  <c r="I39" i="8"/>
  <c r="I14" i="9"/>
  <c r="C39" i="8"/>
  <c r="G39" i="8"/>
  <c r="D39" i="8"/>
  <c r="F39" i="8"/>
  <c r="H39" i="8"/>
  <c r="Z38" i="8" l="1"/>
  <c r="W38" i="8"/>
  <c r="X38" i="8"/>
  <c r="Y38" i="8"/>
  <c r="K24" i="9"/>
  <c r="AK40" i="8"/>
  <c r="AI38" i="8"/>
  <c r="J24" i="9"/>
  <c r="J40" i="8"/>
  <c r="M39" i="8"/>
  <c r="L39" i="8"/>
  <c r="K39" i="8"/>
  <c r="AC39" i="8"/>
  <c r="C23" i="9" s="1"/>
  <c r="AE39" i="8"/>
  <c r="E23" i="9" s="1"/>
  <c r="AH39" i="8"/>
  <c r="H23" i="9" s="1"/>
  <c r="AA39" i="8"/>
  <c r="AG39" i="8" s="1"/>
  <c r="G23" i="9" s="1"/>
  <c r="AD39" i="8"/>
  <c r="D23" i="9" s="1"/>
  <c r="AF39" i="8"/>
  <c r="F23" i="9" s="1"/>
  <c r="AB38" i="8"/>
  <c r="B22" i="9" s="1"/>
  <c r="A22" i="9"/>
  <c r="B41" i="8"/>
  <c r="N41" i="8" s="1"/>
  <c r="F40" i="8"/>
  <c r="C40" i="8"/>
  <c r="G40" i="8"/>
  <c r="D40" i="8"/>
  <c r="H40" i="8"/>
  <c r="I40" i="8"/>
  <c r="I15" i="9"/>
  <c r="E40" i="8"/>
  <c r="Z39" i="8" l="1"/>
  <c r="W39" i="8"/>
  <c r="X39" i="8"/>
  <c r="Y39" i="8"/>
  <c r="AI39" i="8"/>
  <c r="K25" i="9"/>
  <c r="AK41" i="8"/>
  <c r="J41" i="8"/>
  <c r="J25" i="9"/>
  <c r="M40" i="8"/>
  <c r="K40" i="8"/>
  <c r="L40" i="8"/>
  <c r="A23" i="9"/>
  <c r="AB39" i="8"/>
  <c r="B23" i="9" s="1"/>
  <c r="AA40" i="8"/>
  <c r="AG40" i="8" s="1"/>
  <c r="G24" i="9" s="1"/>
  <c r="AH40" i="8"/>
  <c r="H24" i="9" s="1"/>
  <c r="AE40" i="8"/>
  <c r="E24" i="9" s="1"/>
  <c r="AD40" i="8"/>
  <c r="D24" i="9" s="1"/>
  <c r="AC40" i="8"/>
  <c r="C24" i="9" s="1"/>
  <c r="AF40" i="8"/>
  <c r="F24" i="9" s="1"/>
  <c r="B42" i="8"/>
  <c r="N42" i="8" s="1"/>
  <c r="F41" i="8"/>
  <c r="C41" i="8"/>
  <c r="G41" i="8"/>
  <c r="D41" i="8"/>
  <c r="H41" i="8"/>
  <c r="I41" i="8"/>
  <c r="I16" i="9"/>
  <c r="E41" i="8"/>
  <c r="Z40" i="8" l="1"/>
  <c r="W40" i="8"/>
  <c r="X40" i="8"/>
  <c r="Y40" i="8"/>
  <c r="K26" i="9"/>
  <c r="AK42" i="8"/>
  <c r="AI40" i="8"/>
  <c r="J42" i="8"/>
  <c r="J26" i="9"/>
  <c r="M41" i="8"/>
  <c r="L41" i="8"/>
  <c r="K41" i="8"/>
  <c r="B43" i="8"/>
  <c r="N43" i="8" s="1"/>
  <c r="F42" i="8"/>
  <c r="C42" i="8"/>
  <c r="G42" i="8"/>
  <c r="D42" i="8"/>
  <c r="H42" i="8"/>
  <c r="I42" i="8"/>
  <c r="I17" i="9"/>
  <c r="E42" i="8"/>
  <c r="AE41" i="8"/>
  <c r="E25" i="9" s="1"/>
  <c r="AC41" i="8"/>
  <c r="C25" i="9" s="1"/>
  <c r="AH41" i="8"/>
  <c r="H25" i="9" s="1"/>
  <c r="AD41" i="8"/>
  <c r="D25" i="9" s="1"/>
  <c r="AA41" i="8"/>
  <c r="AG41" i="8" s="1"/>
  <c r="G25" i="9" s="1"/>
  <c r="AF41" i="8"/>
  <c r="F25" i="9" s="1"/>
  <c r="A24" i="9"/>
  <c r="AB40" i="8"/>
  <c r="B24" i="9" s="1"/>
  <c r="Z41" i="8" l="1"/>
  <c r="W41" i="8"/>
  <c r="X41" i="8"/>
  <c r="Y41" i="8"/>
  <c r="K27" i="9"/>
  <c r="AK43" i="8"/>
  <c r="AI41" i="8"/>
  <c r="M42" i="8"/>
  <c r="L42" i="8"/>
  <c r="K42" i="8"/>
  <c r="J27" i="9"/>
  <c r="J43" i="8"/>
  <c r="AB41" i="8"/>
  <c r="B25" i="9" s="1"/>
  <c r="A25" i="9"/>
  <c r="AA42" i="8"/>
  <c r="AG42" i="8" s="1"/>
  <c r="G26" i="9" s="1"/>
  <c r="AH42" i="8"/>
  <c r="H26" i="9" s="1"/>
  <c r="AD42" i="8"/>
  <c r="D26" i="9" s="1"/>
  <c r="AE42" i="8"/>
  <c r="E26" i="9" s="1"/>
  <c r="AF42" i="8"/>
  <c r="F26" i="9" s="1"/>
  <c r="AC42" i="8"/>
  <c r="C26" i="9" s="1"/>
  <c r="B44" i="8"/>
  <c r="N44" i="8" s="1"/>
  <c r="F43" i="8"/>
  <c r="C43" i="8"/>
  <c r="G43" i="8"/>
  <c r="D43" i="8"/>
  <c r="H43" i="8"/>
  <c r="I43" i="8"/>
  <c r="I18" i="9"/>
  <c r="E43" i="8"/>
  <c r="Z42" i="8" l="1"/>
  <c r="W42" i="8"/>
  <c r="X42" i="8"/>
  <c r="Y42" i="8"/>
  <c r="K28" i="9"/>
  <c r="AK44" i="8"/>
  <c r="AI42" i="8"/>
  <c r="J44" i="8"/>
  <c r="J28" i="9"/>
  <c r="M43" i="8"/>
  <c r="L43" i="8"/>
  <c r="K43" i="8"/>
  <c r="B45" i="8"/>
  <c r="N45" i="8" s="1"/>
  <c r="F44" i="8"/>
  <c r="C44" i="8"/>
  <c r="G44" i="8"/>
  <c r="D44" i="8"/>
  <c r="H44" i="8"/>
  <c r="I44" i="8"/>
  <c r="I19" i="9"/>
  <c r="E44" i="8"/>
  <c r="AC43" i="8"/>
  <c r="C27" i="9" s="1"/>
  <c r="AE43" i="8"/>
  <c r="E27" i="9" s="1"/>
  <c r="AH43" i="8"/>
  <c r="H27" i="9" s="1"/>
  <c r="AD43" i="8"/>
  <c r="D27" i="9" s="1"/>
  <c r="AF43" i="8"/>
  <c r="F27" i="9" s="1"/>
  <c r="AA43" i="8"/>
  <c r="AG43" i="8" s="1"/>
  <c r="G27" i="9" s="1"/>
  <c r="A26" i="9"/>
  <c r="AB42" i="8"/>
  <c r="B26" i="9" s="1"/>
  <c r="Z43" i="8" l="1"/>
  <c r="W43" i="8"/>
  <c r="X43" i="8"/>
  <c r="Y43" i="8"/>
  <c r="K29" i="9"/>
  <c r="AK45" i="8"/>
  <c r="AI43" i="8"/>
  <c r="M44" i="8"/>
  <c r="K44" i="8"/>
  <c r="L44" i="8"/>
  <c r="J29" i="9"/>
  <c r="J45" i="8"/>
  <c r="A27" i="9"/>
  <c r="AB43" i="8"/>
  <c r="B27" i="9" s="1"/>
  <c r="AA44" i="8"/>
  <c r="AG44" i="8" s="1"/>
  <c r="G28" i="9" s="1"/>
  <c r="AC44" i="8"/>
  <c r="C28" i="9" s="1"/>
  <c r="AH44" i="8"/>
  <c r="H28" i="9" s="1"/>
  <c r="AD44" i="8"/>
  <c r="D28" i="9" s="1"/>
  <c r="AF44" i="8"/>
  <c r="F28" i="9" s="1"/>
  <c r="AE44" i="8"/>
  <c r="E28" i="9" s="1"/>
  <c r="B46" i="8"/>
  <c r="N46" i="8" s="1"/>
  <c r="F45" i="8"/>
  <c r="C45" i="8"/>
  <c r="G45" i="8"/>
  <c r="D45" i="8"/>
  <c r="H45" i="8"/>
  <c r="I45" i="8"/>
  <c r="I20" i="9"/>
  <c r="E45" i="8"/>
  <c r="Z44" i="8" l="1"/>
  <c r="W44" i="8"/>
  <c r="X44" i="8"/>
  <c r="Y44" i="8"/>
  <c r="K30" i="9"/>
  <c r="AK46" i="8"/>
  <c r="AI44" i="8"/>
  <c r="J46" i="8"/>
  <c r="J30" i="9"/>
  <c r="M45" i="8"/>
  <c r="K45" i="8"/>
  <c r="L45" i="8"/>
  <c r="AE45" i="8"/>
  <c r="E29" i="9" s="1"/>
  <c r="AC45" i="8"/>
  <c r="C29" i="9" s="1"/>
  <c r="AA45" i="8"/>
  <c r="AH45" i="8"/>
  <c r="H29" i="9" s="1"/>
  <c r="AD45" i="8"/>
  <c r="D29" i="9" s="1"/>
  <c r="AF45" i="8"/>
  <c r="F29" i="9" s="1"/>
  <c r="AG45" i="8"/>
  <c r="G29" i="9" s="1"/>
  <c r="A28" i="9"/>
  <c r="AB44" i="8"/>
  <c r="B28" i="9" s="1"/>
  <c r="B47" i="8"/>
  <c r="N47" i="8" s="1"/>
  <c r="F46" i="8"/>
  <c r="C46" i="8"/>
  <c r="G46" i="8"/>
  <c r="D46" i="8"/>
  <c r="H46" i="8"/>
  <c r="I46" i="8"/>
  <c r="I21" i="9"/>
  <c r="E46" i="8"/>
  <c r="Z45" i="8" l="1"/>
  <c r="W45" i="8"/>
  <c r="X45" i="8"/>
  <c r="Y45" i="8"/>
  <c r="K31" i="9"/>
  <c r="AK47" i="8"/>
  <c r="AI45" i="8"/>
  <c r="M46" i="8"/>
  <c r="K46" i="8"/>
  <c r="L46" i="8"/>
  <c r="J31" i="9"/>
  <c r="J47" i="8"/>
  <c r="AA46" i="8"/>
  <c r="AG46" i="8" s="1"/>
  <c r="G30" i="9" s="1"/>
  <c r="AE46" i="8"/>
  <c r="E30" i="9" s="1"/>
  <c r="AH46" i="8"/>
  <c r="H30" i="9" s="1"/>
  <c r="AC46" i="8"/>
  <c r="C30" i="9" s="1"/>
  <c r="AD46" i="8"/>
  <c r="D30" i="9" s="1"/>
  <c r="AF46" i="8"/>
  <c r="F30" i="9" s="1"/>
  <c r="AB45" i="8"/>
  <c r="B29" i="9" s="1"/>
  <c r="A29" i="9"/>
  <c r="B48" i="8"/>
  <c r="N48" i="8" s="1"/>
  <c r="F47" i="8"/>
  <c r="C47" i="8"/>
  <c r="G47" i="8"/>
  <c r="D47" i="8"/>
  <c r="H47" i="8"/>
  <c r="I47" i="8"/>
  <c r="I22" i="9"/>
  <c r="E47" i="8"/>
  <c r="Z46" i="8" l="1"/>
  <c r="W46" i="8"/>
  <c r="X46" i="8"/>
  <c r="Y46" i="8"/>
  <c r="K32" i="9"/>
  <c r="AK48" i="8"/>
  <c r="AI46" i="8"/>
  <c r="M47" i="8"/>
  <c r="L47" i="8"/>
  <c r="K47" i="8"/>
  <c r="J48" i="8"/>
  <c r="J32" i="9"/>
  <c r="AC47" i="8"/>
  <c r="C31" i="9" s="1"/>
  <c r="AE47" i="8"/>
  <c r="E31" i="9" s="1"/>
  <c r="AH47" i="8"/>
  <c r="H31" i="9" s="1"/>
  <c r="AA47" i="8"/>
  <c r="AD47" i="8"/>
  <c r="D31" i="9" s="1"/>
  <c r="AF47" i="8"/>
  <c r="F31" i="9" s="1"/>
  <c r="AG47" i="8"/>
  <c r="G31" i="9" s="1"/>
  <c r="B49" i="8"/>
  <c r="N49" i="8" s="1"/>
  <c r="F48" i="8"/>
  <c r="C48" i="8"/>
  <c r="G48" i="8"/>
  <c r="D48" i="8"/>
  <c r="H48" i="8"/>
  <c r="I48" i="8"/>
  <c r="I23" i="9"/>
  <c r="E48" i="8"/>
  <c r="A30" i="9"/>
  <c r="AB46" i="8"/>
  <c r="B30" i="9" s="1"/>
  <c r="Z47" i="8" l="1"/>
  <c r="W47" i="8"/>
  <c r="X47" i="8"/>
  <c r="Y47" i="8"/>
  <c r="K33" i="9"/>
  <c r="AK49" i="8"/>
  <c r="AI47" i="8"/>
  <c r="J49" i="8"/>
  <c r="J33" i="9"/>
  <c r="M48" i="8"/>
  <c r="K48" i="8"/>
  <c r="L48" i="8"/>
  <c r="B50" i="8"/>
  <c r="N50" i="8" s="1"/>
  <c r="F49" i="8"/>
  <c r="C49" i="8"/>
  <c r="G49" i="8"/>
  <c r="D49" i="8"/>
  <c r="H49" i="8"/>
  <c r="I49" i="8"/>
  <c r="I24" i="9"/>
  <c r="E49" i="8"/>
  <c r="A31" i="9"/>
  <c r="AB47" i="8"/>
  <c r="B31" i="9" s="1"/>
  <c r="AA48" i="8"/>
  <c r="AH48" i="8"/>
  <c r="H32" i="9" s="1"/>
  <c r="AG48" i="8"/>
  <c r="G32" i="9" s="1"/>
  <c r="AE48" i="8"/>
  <c r="E32" i="9" s="1"/>
  <c r="AD48" i="8"/>
  <c r="D32" i="9" s="1"/>
  <c r="AC48" i="8"/>
  <c r="C32" i="9" s="1"/>
  <c r="AF48" i="8"/>
  <c r="F32" i="9" s="1"/>
  <c r="Z48" i="8" l="1"/>
  <c r="W48" i="8"/>
  <c r="X48" i="8"/>
  <c r="Y48" i="8"/>
  <c r="K34" i="9"/>
  <c r="AK50" i="8"/>
  <c r="AI48" i="8"/>
  <c r="J50" i="8"/>
  <c r="J34" i="9"/>
  <c r="M49" i="8"/>
  <c r="K49" i="8"/>
  <c r="L49" i="8"/>
  <c r="A32" i="9"/>
  <c r="AB48" i="8"/>
  <c r="B32" i="9" s="1"/>
  <c r="AE49" i="8"/>
  <c r="E33" i="9" s="1"/>
  <c r="AC49" i="8"/>
  <c r="C33" i="9" s="1"/>
  <c r="AH49" i="8"/>
  <c r="H33" i="9" s="1"/>
  <c r="AD49" i="8"/>
  <c r="D33" i="9" s="1"/>
  <c r="AA49" i="8"/>
  <c r="AF49" i="8"/>
  <c r="F33" i="9" s="1"/>
  <c r="AG49" i="8"/>
  <c r="G33" i="9" s="1"/>
  <c r="B51" i="8"/>
  <c r="N51" i="8" s="1"/>
  <c r="F50" i="8"/>
  <c r="C50" i="8"/>
  <c r="G50" i="8"/>
  <c r="D50" i="8"/>
  <c r="H50" i="8"/>
  <c r="I50" i="8"/>
  <c r="I25" i="9"/>
  <c r="E50" i="8"/>
  <c r="Z49" i="8" l="1"/>
  <c r="W49" i="8"/>
  <c r="Y49" i="8"/>
  <c r="X49" i="8"/>
  <c r="K35" i="9"/>
  <c r="AK51" i="8"/>
  <c r="AI49" i="8"/>
  <c r="M50" i="8"/>
  <c r="K50" i="8"/>
  <c r="L50" i="8"/>
  <c r="J51" i="8"/>
  <c r="J35" i="9"/>
  <c r="AB49" i="8"/>
  <c r="B33" i="9" s="1"/>
  <c r="A33" i="9"/>
  <c r="AA50" i="8"/>
  <c r="AH50" i="8"/>
  <c r="H34" i="9" s="1"/>
  <c r="AG50" i="8"/>
  <c r="G34" i="9" s="1"/>
  <c r="AD50" i="8"/>
  <c r="D34" i="9" s="1"/>
  <c r="AE50" i="8"/>
  <c r="E34" i="9" s="1"/>
  <c r="AF50" i="8"/>
  <c r="F34" i="9" s="1"/>
  <c r="AC50" i="8"/>
  <c r="C34" i="9" s="1"/>
  <c r="B52" i="8"/>
  <c r="N52" i="8" s="1"/>
  <c r="D51" i="8"/>
  <c r="H51" i="8"/>
  <c r="E51" i="8"/>
  <c r="I51" i="8"/>
  <c r="I26" i="9"/>
  <c r="F51" i="8"/>
  <c r="G51" i="8"/>
  <c r="C51" i="8"/>
  <c r="Z50" i="8" l="1"/>
  <c r="W50" i="8"/>
  <c r="X50" i="8"/>
  <c r="Y50" i="8"/>
  <c r="K36" i="9"/>
  <c r="AK52" i="8"/>
  <c r="AI50" i="8"/>
  <c r="J36" i="9"/>
  <c r="J52" i="8"/>
  <c r="M51" i="8"/>
  <c r="K51" i="8"/>
  <c r="L51" i="8"/>
  <c r="A34" i="9"/>
  <c r="AB50" i="8"/>
  <c r="B34" i="9" s="1"/>
  <c r="AC51" i="8"/>
  <c r="C35" i="9" s="1"/>
  <c r="AE51" i="8"/>
  <c r="E35" i="9" s="1"/>
  <c r="AH51" i="8"/>
  <c r="H35" i="9" s="1"/>
  <c r="AD51" i="8"/>
  <c r="D35" i="9" s="1"/>
  <c r="AF51" i="8"/>
  <c r="F35" i="9" s="1"/>
  <c r="AA51" i="8"/>
  <c r="AG51" i="8"/>
  <c r="G35" i="9" s="1"/>
  <c r="B53" i="8"/>
  <c r="N53" i="8" s="1"/>
  <c r="D52" i="8"/>
  <c r="H52" i="8"/>
  <c r="E52" i="8"/>
  <c r="I52" i="8"/>
  <c r="I27" i="9"/>
  <c r="F52" i="8"/>
  <c r="G52" i="8"/>
  <c r="C52" i="8"/>
  <c r="Z51" i="8" l="1"/>
  <c r="W51" i="8"/>
  <c r="Y51" i="8"/>
  <c r="X51" i="8"/>
  <c r="K37" i="9"/>
  <c r="AK53" i="8"/>
  <c r="AI51" i="8"/>
  <c r="J53" i="8"/>
  <c r="M52" i="8"/>
  <c r="K52" i="8"/>
  <c r="L52" i="8"/>
  <c r="AA52" i="8"/>
  <c r="AC52" i="8"/>
  <c r="C36" i="9" s="1"/>
  <c r="AH52" i="8"/>
  <c r="H36" i="9" s="1"/>
  <c r="AG52" i="8"/>
  <c r="G36" i="9" s="1"/>
  <c r="AD52" i="8"/>
  <c r="D36" i="9" s="1"/>
  <c r="AF52" i="8"/>
  <c r="F36" i="9" s="1"/>
  <c r="AE52" i="8"/>
  <c r="E36" i="9" s="1"/>
  <c r="A35" i="9"/>
  <c r="AB51" i="8"/>
  <c r="B35" i="9" s="1"/>
  <c r="B54" i="8"/>
  <c r="N54" i="8" s="1"/>
  <c r="D53" i="8"/>
  <c r="H53" i="8"/>
  <c r="E53" i="8"/>
  <c r="I53" i="8"/>
  <c r="I28" i="9"/>
  <c r="F53" i="8"/>
  <c r="J37" i="9"/>
  <c r="G53" i="8"/>
  <c r="C53" i="8"/>
  <c r="Z52" i="8" l="1"/>
  <c r="W52" i="8"/>
  <c r="X52" i="8"/>
  <c r="Y52" i="8"/>
  <c r="K38" i="9"/>
  <c r="AK54" i="8"/>
  <c r="AI52" i="8"/>
  <c r="J54" i="8"/>
  <c r="J38" i="9"/>
  <c r="M53" i="8"/>
  <c r="K53" i="8"/>
  <c r="L53" i="8"/>
  <c r="AE53" i="8"/>
  <c r="E37" i="9" s="1"/>
  <c r="AC53" i="8"/>
  <c r="C37" i="9" s="1"/>
  <c r="AA53" i="8"/>
  <c r="AH53" i="8"/>
  <c r="H37" i="9" s="1"/>
  <c r="AD53" i="8"/>
  <c r="D37" i="9" s="1"/>
  <c r="AF53" i="8"/>
  <c r="F37" i="9" s="1"/>
  <c r="AG53" i="8"/>
  <c r="G37" i="9" s="1"/>
  <c r="B55" i="8"/>
  <c r="N55" i="8" s="1"/>
  <c r="D54" i="8"/>
  <c r="H54" i="8"/>
  <c r="E54" i="8"/>
  <c r="I54" i="8"/>
  <c r="I29" i="9"/>
  <c r="F54" i="8"/>
  <c r="G54" i="8"/>
  <c r="C54" i="8"/>
  <c r="A36" i="9"/>
  <c r="AB52" i="8"/>
  <c r="B36" i="9" s="1"/>
  <c r="Z53" i="8" l="1"/>
  <c r="W53" i="8"/>
  <c r="X53" i="8"/>
  <c r="Y53" i="8"/>
  <c r="K39" i="9"/>
  <c r="AK55" i="8"/>
  <c r="AI53" i="8"/>
  <c r="J55" i="8"/>
  <c r="J39" i="9"/>
  <c r="M54" i="8"/>
  <c r="K54" i="8"/>
  <c r="L54" i="8"/>
  <c r="B56" i="8"/>
  <c r="N56" i="8" s="1"/>
  <c r="D55" i="8"/>
  <c r="H55" i="8"/>
  <c r="E55" i="8"/>
  <c r="I55" i="8"/>
  <c r="I30" i="9"/>
  <c r="F55" i="8"/>
  <c r="G55" i="8"/>
  <c r="C55" i="8"/>
  <c r="AA54" i="8"/>
  <c r="AE54" i="8"/>
  <c r="E38" i="9" s="1"/>
  <c r="AH54" i="8"/>
  <c r="H38" i="9" s="1"/>
  <c r="AG54" i="8"/>
  <c r="G38" i="9" s="1"/>
  <c r="AC54" i="8"/>
  <c r="C38" i="9" s="1"/>
  <c r="AD54" i="8"/>
  <c r="D38" i="9" s="1"/>
  <c r="AF54" i="8"/>
  <c r="F38" i="9" s="1"/>
  <c r="AB53" i="8"/>
  <c r="B37" i="9" s="1"/>
  <c r="A37" i="9"/>
  <c r="Z54" i="8" l="1"/>
  <c r="W54" i="8"/>
  <c r="X54" i="8"/>
  <c r="Y54" i="8"/>
  <c r="K40" i="9"/>
  <c r="AK56" i="8"/>
  <c r="AI54" i="8"/>
  <c r="J56" i="8"/>
  <c r="J40" i="9"/>
  <c r="M55" i="8"/>
  <c r="K55" i="8"/>
  <c r="L55" i="8"/>
  <c r="A38" i="9"/>
  <c r="AB54" i="8"/>
  <c r="B38" i="9" s="1"/>
  <c r="AC55" i="8"/>
  <c r="C39" i="9" s="1"/>
  <c r="AE55" i="8"/>
  <c r="E39" i="9" s="1"/>
  <c r="AH55" i="8"/>
  <c r="H39" i="9" s="1"/>
  <c r="AA55" i="8"/>
  <c r="AD55" i="8"/>
  <c r="D39" i="9" s="1"/>
  <c r="AF55" i="8"/>
  <c r="F39" i="9" s="1"/>
  <c r="AG55" i="8"/>
  <c r="G39" i="9" s="1"/>
  <c r="B57" i="8"/>
  <c r="N57" i="8" s="1"/>
  <c r="D56" i="8"/>
  <c r="H56" i="8"/>
  <c r="E56" i="8"/>
  <c r="I56" i="8"/>
  <c r="I31" i="9"/>
  <c r="F56" i="8"/>
  <c r="G56" i="8"/>
  <c r="C56" i="8"/>
  <c r="Z55" i="8" l="1"/>
  <c r="W55" i="8"/>
  <c r="X55" i="8"/>
  <c r="Y55" i="8"/>
  <c r="K41" i="9"/>
  <c r="AK57" i="8"/>
  <c r="AI55" i="8"/>
  <c r="J41" i="9"/>
  <c r="J57" i="8"/>
  <c r="M56" i="8"/>
  <c r="K56" i="8"/>
  <c r="L56" i="8"/>
  <c r="B58" i="8"/>
  <c r="N58" i="8" s="1"/>
  <c r="D57" i="8"/>
  <c r="H57" i="8"/>
  <c r="E57" i="8"/>
  <c r="I57" i="8"/>
  <c r="I32" i="9"/>
  <c r="F57" i="8"/>
  <c r="G57" i="8"/>
  <c r="C57" i="8"/>
  <c r="A39" i="9"/>
  <c r="AB55" i="8"/>
  <c r="B39" i="9" s="1"/>
  <c r="AA56" i="8"/>
  <c r="AH56" i="8"/>
  <c r="H40" i="9" s="1"/>
  <c r="AG56" i="8"/>
  <c r="G40" i="9" s="1"/>
  <c r="AE56" i="8"/>
  <c r="E40" i="9" s="1"/>
  <c r="AD56" i="8"/>
  <c r="D40" i="9" s="1"/>
  <c r="AC56" i="8"/>
  <c r="C40" i="9" s="1"/>
  <c r="AF56" i="8"/>
  <c r="F40" i="9" s="1"/>
  <c r="Z56" i="8" l="1"/>
  <c r="W56" i="8"/>
  <c r="X56" i="8"/>
  <c r="Y56" i="8"/>
  <c r="AI56" i="8"/>
  <c r="K42" i="9"/>
  <c r="AK58" i="8"/>
  <c r="M57" i="8"/>
  <c r="K57" i="8"/>
  <c r="L57" i="8"/>
  <c r="J58" i="8"/>
  <c r="J42" i="9"/>
  <c r="A40" i="9"/>
  <c r="AB56" i="8"/>
  <c r="B40" i="9" s="1"/>
  <c r="AE57" i="8"/>
  <c r="E41" i="9" s="1"/>
  <c r="AC57" i="8"/>
  <c r="C41" i="9" s="1"/>
  <c r="AH57" i="8"/>
  <c r="H41" i="9" s="1"/>
  <c r="AD57" i="8"/>
  <c r="D41" i="9" s="1"/>
  <c r="AA57" i="8"/>
  <c r="AF57" i="8"/>
  <c r="F41" i="9" s="1"/>
  <c r="AG57" i="8"/>
  <c r="G41" i="9" s="1"/>
  <c r="B59" i="8"/>
  <c r="N59" i="8" s="1"/>
  <c r="D58" i="8"/>
  <c r="H58" i="8"/>
  <c r="E58" i="8"/>
  <c r="I58" i="8"/>
  <c r="I33" i="9"/>
  <c r="F58" i="8"/>
  <c r="G58" i="8"/>
  <c r="C58" i="8"/>
  <c r="Z57" i="8" l="1"/>
  <c r="W57" i="8"/>
  <c r="X57" i="8"/>
  <c r="Y57" i="8"/>
  <c r="K43" i="9"/>
  <c r="AK59" i="8"/>
  <c r="AI57" i="8"/>
  <c r="J59" i="8"/>
  <c r="J43" i="9"/>
  <c r="M58" i="8"/>
  <c r="K58" i="8"/>
  <c r="L58" i="8"/>
  <c r="AA58" i="8"/>
  <c r="AH58" i="8"/>
  <c r="H42" i="9" s="1"/>
  <c r="AG58" i="8"/>
  <c r="G42" i="9" s="1"/>
  <c r="AD58" i="8"/>
  <c r="D42" i="9" s="1"/>
  <c r="AE58" i="8"/>
  <c r="E42" i="9" s="1"/>
  <c r="AF58" i="8"/>
  <c r="F42" i="9" s="1"/>
  <c r="AC58" i="8"/>
  <c r="C42" i="9" s="1"/>
  <c r="AB57" i="8"/>
  <c r="B41" i="9" s="1"/>
  <c r="A41" i="9"/>
  <c r="B60" i="8"/>
  <c r="N60" i="8" s="1"/>
  <c r="D59" i="8"/>
  <c r="H59" i="8"/>
  <c r="E59" i="8"/>
  <c r="I59" i="8"/>
  <c r="I34" i="9"/>
  <c r="F59" i="8"/>
  <c r="G59" i="8"/>
  <c r="C59" i="8"/>
  <c r="Z58" i="8" l="1"/>
  <c r="W58" i="8"/>
  <c r="X58" i="8"/>
  <c r="Y58" i="8"/>
  <c r="K44" i="9"/>
  <c r="AK60" i="8"/>
  <c r="AI58" i="8"/>
  <c r="J60" i="8"/>
  <c r="J44" i="9"/>
  <c r="M59" i="8"/>
  <c r="K59" i="8"/>
  <c r="L59" i="8"/>
  <c r="AC59" i="8"/>
  <c r="C43" i="9" s="1"/>
  <c r="AE59" i="8"/>
  <c r="E43" i="9" s="1"/>
  <c r="AH59" i="8"/>
  <c r="H43" i="9" s="1"/>
  <c r="AD59" i="8"/>
  <c r="D43" i="9" s="1"/>
  <c r="AF59" i="8"/>
  <c r="F43" i="9" s="1"/>
  <c r="AA59" i="8"/>
  <c r="AG59" i="8"/>
  <c r="G43" i="9" s="1"/>
  <c r="B61" i="8"/>
  <c r="N61" i="8" s="1"/>
  <c r="D60" i="8"/>
  <c r="H60" i="8"/>
  <c r="E60" i="8"/>
  <c r="I60" i="8"/>
  <c r="I35" i="9"/>
  <c r="F60" i="8"/>
  <c r="G60" i="8"/>
  <c r="C60" i="8"/>
  <c r="A42" i="9"/>
  <c r="AB58" i="8"/>
  <c r="B42" i="9" s="1"/>
  <c r="Z59" i="8" l="1"/>
  <c r="W59" i="8"/>
  <c r="Y59" i="8"/>
  <c r="X59" i="8"/>
  <c r="K45" i="9"/>
  <c r="AK61" i="8"/>
  <c r="AI59" i="8"/>
  <c r="M60" i="8"/>
  <c r="K60" i="8"/>
  <c r="L60" i="8"/>
  <c r="J61" i="8"/>
  <c r="J45" i="9"/>
  <c r="AA60" i="8"/>
  <c r="AC60" i="8"/>
  <c r="C44" i="9" s="1"/>
  <c r="AH60" i="8"/>
  <c r="H44" i="9" s="1"/>
  <c r="AG60" i="8"/>
  <c r="G44" i="9" s="1"/>
  <c r="AD60" i="8"/>
  <c r="D44" i="9" s="1"/>
  <c r="AF60" i="8"/>
  <c r="F44" i="9" s="1"/>
  <c r="AE60" i="8"/>
  <c r="E44" i="9" s="1"/>
  <c r="B62" i="8"/>
  <c r="N62" i="8" s="1"/>
  <c r="D61" i="8"/>
  <c r="H61" i="8"/>
  <c r="E61" i="8"/>
  <c r="I61" i="8"/>
  <c r="I36" i="9"/>
  <c r="F61" i="8"/>
  <c r="G61" i="8"/>
  <c r="C61" i="8"/>
  <c r="A43" i="9"/>
  <c r="AB59" i="8"/>
  <c r="B43" i="9" s="1"/>
  <c r="Z60" i="8" l="1"/>
  <c r="W60" i="8"/>
  <c r="X60" i="8"/>
  <c r="Y60" i="8"/>
  <c r="K46" i="9"/>
  <c r="AK62" i="8"/>
  <c r="AI60" i="8"/>
  <c r="M61" i="8"/>
  <c r="K61" i="8"/>
  <c r="L61" i="8"/>
  <c r="J62" i="8"/>
  <c r="AE61" i="8"/>
  <c r="E45" i="9" s="1"/>
  <c r="AC61" i="8"/>
  <c r="C45" i="9" s="1"/>
  <c r="AA61" i="8"/>
  <c r="AH61" i="8"/>
  <c r="H45" i="9" s="1"/>
  <c r="AD61" i="8"/>
  <c r="D45" i="9" s="1"/>
  <c r="AF61" i="8"/>
  <c r="F45" i="9" s="1"/>
  <c r="AG61" i="8"/>
  <c r="G45" i="9" s="1"/>
  <c r="B63" i="8"/>
  <c r="N63" i="8" s="1"/>
  <c r="D62" i="8"/>
  <c r="H62" i="8"/>
  <c r="E62" i="8"/>
  <c r="I62" i="8"/>
  <c r="I37" i="9"/>
  <c r="F62" i="8"/>
  <c r="J46" i="9"/>
  <c r="G62" i="8"/>
  <c r="C62" i="8"/>
  <c r="A44" i="9"/>
  <c r="AB60" i="8"/>
  <c r="B44" i="9" s="1"/>
  <c r="Z61" i="8" l="1"/>
  <c r="W61" i="8"/>
  <c r="X61" i="8"/>
  <c r="Y61" i="8"/>
  <c r="K47" i="9"/>
  <c r="AK63" i="8"/>
  <c r="AI61" i="8"/>
  <c r="M62" i="8"/>
  <c r="K62" i="8"/>
  <c r="L62" i="8"/>
  <c r="J63" i="8"/>
  <c r="AA62" i="8"/>
  <c r="AE62" i="8"/>
  <c r="E46" i="9" s="1"/>
  <c r="AH62" i="8"/>
  <c r="H46" i="9" s="1"/>
  <c r="AG62" i="8"/>
  <c r="G46" i="9" s="1"/>
  <c r="AC62" i="8"/>
  <c r="C46" i="9" s="1"/>
  <c r="AD62" i="8"/>
  <c r="D46" i="9" s="1"/>
  <c r="AF62" i="8"/>
  <c r="F46" i="9" s="1"/>
  <c r="B64" i="8"/>
  <c r="N64" i="8" s="1"/>
  <c r="D63" i="8"/>
  <c r="H63" i="8"/>
  <c r="E63" i="8"/>
  <c r="I63" i="8"/>
  <c r="I38" i="9"/>
  <c r="F63" i="8"/>
  <c r="J47" i="9"/>
  <c r="G63" i="8"/>
  <c r="C63" i="8"/>
  <c r="AB61" i="8"/>
  <c r="B45" i="9" s="1"/>
  <c r="A45" i="9"/>
  <c r="Z62" i="8" l="1"/>
  <c r="W62" i="8"/>
  <c r="X62" i="8"/>
  <c r="Y62" i="8"/>
  <c r="K48" i="9"/>
  <c r="AK64" i="8"/>
  <c r="AI62" i="8"/>
  <c r="J64" i="8"/>
  <c r="M63" i="8"/>
  <c r="L63" i="8"/>
  <c r="K63" i="8"/>
  <c r="AC63" i="8"/>
  <c r="C47" i="9" s="1"/>
  <c r="AE63" i="8"/>
  <c r="E47" i="9" s="1"/>
  <c r="AH63" i="8"/>
  <c r="H47" i="9" s="1"/>
  <c r="AA63" i="8"/>
  <c r="AD63" i="8"/>
  <c r="D47" i="9" s="1"/>
  <c r="AF63" i="8"/>
  <c r="F47" i="9" s="1"/>
  <c r="AG63" i="8"/>
  <c r="G47" i="9" s="1"/>
  <c r="B65" i="8"/>
  <c r="N65" i="8" s="1"/>
  <c r="D64" i="8"/>
  <c r="H64" i="8"/>
  <c r="E64" i="8"/>
  <c r="I64" i="8"/>
  <c r="I39" i="9"/>
  <c r="F64" i="8"/>
  <c r="J48" i="9"/>
  <c r="G64" i="8"/>
  <c r="C64" i="8"/>
  <c r="A46" i="9"/>
  <c r="AB62" i="8"/>
  <c r="B46" i="9" s="1"/>
  <c r="Z63" i="8" l="1"/>
  <c r="W63" i="8"/>
  <c r="Y63" i="8"/>
  <c r="X63" i="8"/>
  <c r="K49" i="9"/>
  <c r="AK65" i="8"/>
  <c r="AI63" i="8"/>
  <c r="J65" i="8"/>
  <c r="M64" i="8"/>
  <c r="L64" i="8"/>
  <c r="K64" i="8"/>
  <c r="AA64" i="8"/>
  <c r="AH64" i="8"/>
  <c r="H48" i="9" s="1"/>
  <c r="AG64" i="8"/>
  <c r="G48" i="9" s="1"/>
  <c r="AE64" i="8"/>
  <c r="E48" i="9" s="1"/>
  <c r="AD64" i="8"/>
  <c r="D48" i="9" s="1"/>
  <c r="AC64" i="8"/>
  <c r="C48" i="9" s="1"/>
  <c r="AF64" i="8"/>
  <c r="F48" i="9" s="1"/>
  <c r="B66" i="8"/>
  <c r="N66" i="8" s="1"/>
  <c r="D65" i="8"/>
  <c r="H65" i="8"/>
  <c r="E65" i="8"/>
  <c r="I65" i="8"/>
  <c r="I40" i="9"/>
  <c r="F65" i="8"/>
  <c r="J49" i="9"/>
  <c r="G65" i="8"/>
  <c r="C65" i="8"/>
  <c r="A47" i="9"/>
  <c r="AB63" i="8"/>
  <c r="B47" i="9" s="1"/>
  <c r="Z64" i="8" l="1"/>
  <c r="W64" i="8"/>
  <c r="X64" i="8"/>
  <c r="Y64" i="8"/>
  <c r="K50" i="9"/>
  <c r="AK66" i="8"/>
  <c r="AI64" i="8"/>
  <c r="J66" i="8"/>
  <c r="M65" i="8"/>
  <c r="K65" i="8"/>
  <c r="L65" i="8"/>
  <c r="AE65" i="8"/>
  <c r="E49" i="9" s="1"/>
  <c r="AC65" i="8"/>
  <c r="C49" i="9" s="1"/>
  <c r="AH65" i="8"/>
  <c r="H49" i="9" s="1"/>
  <c r="AD65" i="8"/>
  <c r="D49" i="9" s="1"/>
  <c r="AA65" i="8"/>
  <c r="AF65" i="8"/>
  <c r="F49" i="9" s="1"/>
  <c r="AG65" i="8"/>
  <c r="G49" i="9" s="1"/>
  <c r="B67" i="8"/>
  <c r="N67" i="8" s="1"/>
  <c r="D66" i="8"/>
  <c r="H66" i="8"/>
  <c r="E66" i="8"/>
  <c r="I66" i="8"/>
  <c r="F66" i="8"/>
  <c r="J50" i="9"/>
  <c r="G66" i="8"/>
  <c r="I41" i="9"/>
  <c r="C66" i="8"/>
  <c r="A48" i="9"/>
  <c r="AB64" i="8"/>
  <c r="B48" i="9" s="1"/>
  <c r="Z65" i="8" l="1"/>
  <c r="W65" i="8"/>
  <c r="X65" i="8"/>
  <c r="Y65" i="8"/>
  <c r="K51" i="9"/>
  <c r="AK67" i="8"/>
  <c r="AI65" i="8"/>
  <c r="J67" i="8"/>
  <c r="J51" i="9"/>
  <c r="M66" i="8"/>
  <c r="K66" i="8"/>
  <c r="L66" i="8"/>
  <c r="B68" i="8"/>
  <c r="N68" i="8" s="1"/>
  <c r="D67" i="8"/>
  <c r="H67" i="8"/>
  <c r="F67" i="8"/>
  <c r="I67" i="8"/>
  <c r="C67" i="8"/>
  <c r="E67" i="8"/>
  <c r="I42" i="9"/>
  <c r="G67" i="8"/>
  <c r="AA66" i="8"/>
  <c r="AH66" i="8"/>
  <c r="H50" i="9" s="1"/>
  <c r="AG66" i="8"/>
  <c r="G50" i="9" s="1"/>
  <c r="AD66" i="8"/>
  <c r="D50" i="9" s="1"/>
  <c r="AE66" i="8"/>
  <c r="E50" i="9" s="1"/>
  <c r="AF66" i="8"/>
  <c r="F50" i="9" s="1"/>
  <c r="AC66" i="8"/>
  <c r="C50" i="9" s="1"/>
  <c r="AB65" i="8"/>
  <c r="B49" i="9" s="1"/>
  <c r="A49" i="9"/>
  <c r="Z66" i="8" l="1"/>
  <c r="W66" i="8"/>
  <c r="X66" i="8"/>
  <c r="Y66" i="8"/>
  <c r="K52" i="9"/>
  <c r="AK68" i="8"/>
  <c r="AI66" i="8"/>
  <c r="J68" i="8"/>
  <c r="J52" i="9"/>
  <c r="M67" i="8"/>
  <c r="L67" i="8"/>
  <c r="K67" i="8"/>
  <c r="AC67" i="8"/>
  <c r="C51" i="9" s="1"/>
  <c r="AE67" i="8"/>
  <c r="E51" i="9" s="1"/>
  <c r="AH67" i="8"/>
  <c r="H51" i="9" s="1"/>
  <c r="AD67" i="8"/>
  <c r="D51" i="9" s="1"/>
  <c r="AF67" i="8"/>
  <c r="F51" i="9" s="1"/>
  <c r="AA67" i="8"/>
  <c r="AG67" i="8"/>
  <c r="G51" i="9" s="1"/>
  <c r="A50" i="9"/>
  <c r="AB66" i="8"/>
  <c r="B50" i="9" s="1"/>
  <c r="B69" i="8"/>
  <c r="N69" i="8" s="1"/>
  <c r="D68" i="8"/>
  <c r="H68" i="8"/>
  <c r="F68" i="8"/>
  <c r="I68" i="8"/>
  <c r="C68" i="8"/>
  <c r="E68" i="8"/>
  <c r="I43" i="9"/>
  <c r="G68" i="8"/>
  <c r="Z67" i="8" l="1"/>
  <c r="W67" i="8"/>
  <c r="Y67" i="8"/>
  <c r="X67" i="8"/>
  <c r="K53" i="9"/>
  <c r="AK69" i="8"/>
  <c r="AI67" i="8"/>
  <c r="J53" i="9"/>
  <c r="J69" i="8"/>
  <c r="M68" i="8"/>
  <c r="K68" i="8"/>
  <c r="L68" i="8"/>
  <c r="B70" i="8"/>
  <c r="N70" i="8" s="1"/>
  <c r="D69" i="8"/>
  <c r="H69" i="8"/>
  <c r="F69" i="8"/>
  <c r="I69" i="8"/>
  <c r="C69" i="8"/>
  <c r="E69" i="8"/>
  <c r="I44" i="9"/>
  <c r="G69" i="8"/>
  <c r="A51" i="9"/>
  <c r="AB67" i="8"/>
  <c r="B51" i="9" s="1"/>
  <c r="AA68" i="8"/>
  <c r="AC68" i="8"/>
  <c r="C52" i="9" s="1"/>
  <c r="AH68" i="8"/>
  <c r="H52" i="9" s="1"/>
  <c r="AG68" i="8"/>
  <c r="G52" i="9" s="1"/>
  <c r="AD68" i="8"/>
  <c r="D52" i="9" s="1"/>
  <c r="AF68" i="8"/>
  <c r="F52" i="9" s="1"/>
  <c r="AE68" i="8"/>
  <c r="E52" i="9" s="1"/>
  <c r="Z68" i="8" l="1"/>
  <c r="W68" i="8"/>
  <c r="X68" i="8"/>
  <c r="Y68" i="8"/>
  <c r="K54" i="9"/>
  <c r="AK70" i="8"/>
  <c r="AI68" i="8"/>
  <c r="M69" i="8"/>
  <c r="K69" i="8"/>
  <c r="L69" i="8"/>
  <c r="J70" i="8"/>
  <c r="B71" i="8"/>
  <c r="N71" i="8" s="1"/>
  <c r="D70" i="8"/>
  <c r="H70" i="8"/>
  <c r="F70" i="8"/>
  <c r="I70" i="8"/>
  <c r="C70" i="8"/>
  <c r="E70" i="8"/>
  <c r="I45" i="9"/>
  <c r="G70" i="8"/>
  <c r="A52" i="9"/>
  <c r="AB68" i="8"/>
  <c r="B52" i="9" s="1"/>
  <c r="AE69" i="8"/>
  <c r="E53" i="9" s="1"/>
  <c r="AC69" i="8"/>
  <c r="C53" i="9" s="1"/>
  <c r="AA69" i="8"/>
  <c r="AH69" i="8"/>
  <c r="H53" i="9" s="1"/>
  <c r="AD69" i="8"/>
  <c r="D53" i="9" s="1"/>
  <c r="AF69" i="8"/>
  <c r="F53" i="9" s="1"/>
  <c r="AG69" i="8"/>
  <c r="G53" i="9" s="1"/>
  <c r="Z69" i="8" l="1"/>
  <c r="W69" i="8"/>
  <c r="Y69" i="8"/>
  <c r="X69" i="8"/>
  <c r="K55" i="9"/>
  <c r="AK71" i="8"/>
  <c r="AI69" i="8"/>
  <c r="J71" i="8"/>
  <c r="J54" i="9"/>
  <c r="M70" i="8"/>
  <c r="K70" i="8"/>
  <c r="L70" i="8"/>
  <c r="AA70" i="8"/>
  <c r="AE70" i="8"/>
  <c r="E54" i="9" s="1"/>
  <c r="AH70" i="8"/>
  <c r="H54" i="9" s="1"/>
  <c r="AG70" i="8"/>
  <c r="G54" i="9" s="1"/>
  <c r="AC70" i="8"/>
  <c r="C54" i="9" s="1"/>
  <c r="AD70" i="8"/>
  <c r="D54" i="9" s="1"/>
  <c r="AF70" i="8"/>
  <c r="F54" i="9" s="1"/>
  <c r="AB69" i="8"/>
  <c r="B53" i="9" s="1"/>
  <c r="A53" i="9"/>
  <c r="B72" i="8"/>
  <c r="N72" i="8" s="1"/>
  <c r="D71" i="8"/>
  <c r="H71" i="8"/>
  <c r="F71" i="8"/>
  <c r="J55" i="9"/>
  <c r="I71" i="8"/>
  <c r="C71" i="8"/>
  <c r="E71" i="8"/>
  <c r="I46" i="9"/>
  <c r="G71" i="8"/>
  <c r="Z70" i="8" l="1"/>
  <c r="W70" i="8"/>
  <c r="X70" i="8"/>
  <c r="Y70" i="8"/>
  <c r="K56" i="9"/>
  <c r="AK72" i="8"/>
  <c r="AI70" i="8"/>
  <c r="M71" i="8"/>
  <c r="L71" i="8"/>
  <c r="K71" i="8"/>
  <c r="J72" i="8"/>
  <c r="AC71" i="8"/>
  <c r="C55" i="9" s="1"/>
  <c r="AE71" i="8"/>
  <c r="E55" i="9" s="1"/>
  <c r="AH71" i="8"/>
  <c r="H55" i="9" s="1"/>
  <c r="AA71" i="8"/>
  <c r="AD71" i="8"/>
  <c r="D55" i="9" s="1"/>
  <c r="AF71" i="8"/>
  <c r="F55" i="9" s="1"/>
  <c r="AG71" i="8"/>
  <c r="G55" i="9" s="1"/>
  <c r="AB70" i="8"/>
  <c r="B54" i="9" s="1"/>
  <c r="A54" i="9"/>
  <c r="B73" i="8"/>
  <c r="N73" i="8" s="1"/>
  <c r="D72" i="8"/>
  <c r="H72" i="8"/>
  <c r="F72" i="8"/>
  <c r="J56" i="9"/>
  <c r="I72" i="8"/>
  <c r="C72" i="8"/>
  <c r="E72" i="8"/>
  <c r="I47" i="9"/>
  <c r="G72" i="8"/>
  <c r="Z71" i="8" l="1"/>
  <c r="W71" i="8"/>
  <c r="X71" i="8"/>
  <c r="Y71" i="8"/>
  <c r="K57" i="9"/>
  <c r="AK73" i="8"/>
  <c r="AI71" i="8"/>
  <c r="M72" i="8"/>
  <c r="K72" i="8"/>
  <c r="L72" i="8"/>
  <c r="J57" i="9"/>
  <c r="J73" i="8"/>
  <c r="AA72" i="8"/>
  <c r="AH72" i="8"/>
  <c r="H56" i="9" s="1"/>
  <c r="AG72" i="8"/>
  <c r="G56" i="9" s="1"/>
  <c r="AE72" i="8"/>
  <c r="E56" i="9" s="1"/>
  <c r="AD72" i="8"/>
  <c r="D56" i="9" s="1"/>
  <c r="AC72" i="8"/>
  <c r="C56" i="9" s="1"/>
  <c r="AF72" i="8"/>
  <c r="F56" i="9" s="1"/>
  <c r="A55" i="9"/>
  <c r="AB71" i="8"/>
  <c r="B55" i="9" s="1"/>
  <c r="B74" i="8"/>
  <c r="N74" i="8" s="1"/>
  <c r="D73" i="8"/>
  <c r="H73" i="8"/>
  <c r="F73" i="8"/>
  <c r="I73" i="8"/>
  <c r="C73" i="8"/>
  <c r="E73" i="8"/>
  <c r="I48" i="9"/>
  <c r="G73" i="8"/>
  <c r="Z72" i="8" l="1"/>
  <c r="W72" i="8"/>
  <c r="X72" i="8"/>
  <c r="Y72" i="8"/>
  <c r="K58" i="9"/>
  <c r="AK74" i="8"/>
  <c r="AI72" i="8"/>
  <c r="J74" i="8"/>
  <c r="M73" i="8"/>
  <c r="K73" i="8"/>
  <c r="L73" i="8"/>
  <c r="B75" i="8"/>
  <c r="N75" i="8" s="1"/>
  <c r="D74" i="8"/>
  <c r="H74" i="8"/>
  <c r="E74" i="8"/>
  <c r="F74" i="8"/>
  <c r="G74" i="8"/>
  <c r="C74" i="8"/>
  <c r="I74" i="8"/>
  <c r="I49" i="9"/>
  <c r="A56" i="9"/>
  <c r="AB72" i="8"/>
  <c r="B56" i="9" s="1"/>
  <c r="AE73" i="8"/>
  <c r="E57" i="9" s="1"/>
  <c r="AC73" i="8"/>
  <c r="C57" i="9" s="1"/>
  <c r="AH73" i="8"/>
  <c r="H57" i="9" s="1"/>
  <c r="AD73" i="8"/>
  <c r="D57" i="9" s="1"/>
  <c r="AA73" i="8"/>
  <c r="AF73" i="8"/>
  <c r="F57" i="9" s="1"/>
  <c r="AG73" i="8"/>
  <c r="G57" i="9" s="1"/>
  <c r="Z73" i="8" l="1"/>
  <c r="W73" i="8"/>
  <c r="Y73" i="8"/>
  <c r="X73" i="8"/>
  <c r="K59" i="9"/>
  <c r="AK75" i="8"/>
  <c r="AI73" i="8"/>
  <c r="J75" i="8"/>
  <c r="J58" i="9"/>
  <c r="M74" i="8"/>
  <c r="K74" i="8"/>
  <c r="L74" i="8"/>
  <c r="B76" i="8"/>
  <c r="N76" i="8" s="1"/>
  <c r="F75" i="8"/>
  <c r="C75" i="8"/>
  <c r="G75" i="8"/>
  <c r="D75" i="8"/>
  <c r="H75" i="8"/>
  <c r="E75" i="8"/>
  <c r="I75" i="8"/>
  <c r="I50" i="9"/>
  <c r="AB73" i="8"/>
  <c r="B57" i="9" s="1"/>
  <c r="A57" i="9"/>
  <c r="AA74" i="8"/>
  <c r="AH74" i="8"/>
  <c r="H58" i="9" s="1"/>
  <c r="AG74" i="8"/>
  <c r="G58" i="9" s="1"/>
  <c r="AD74" i="8"/>
  <c r="D58" i="9" s="1"/>
  <c r="AE74" i="8"/>
  <c r="E58" i="9" s="1"/>
  <c r="AF74" i="8"/>
  <c r="F58" i="9" s="1"/>
  <c r="AC74" i="8"/>
  <c r="C58" i="9" s="1"/>
  <c r="Z74" i="8" l="1"/>
  <c r="W74" i="8"/>
  <c r="X74" i="8"/>
  <c r="Y74" i="8"/>
  <c r="K60" i="9"/>
  <c r="AK76" i="8"/>
  <c r="AI74" i="8"/>
  <c r="J76" i="8"/>
  <c r="J60" i="9"/>
  <c r="J59" i="9"/>
  <c r="M75" i="8"/>
  <c r="L75" i="8"/>
  <c r="K75" i="8"/>
  <c r="A58" i="9"/>
  <c r="AB74" i="8"/>
  <c r="B58" i="9" s="1"/>
  <c r="AC75" i="8"/>
  <c r="C59" i="9" s="1"/>
  <c r="AE75" i="8"/>
  <c r="E59" i="9" s="1"/>
  <c r="AH75" i="8"/>
  <c r="H59" i="9" s="1"/>
  <c r="AD75" i="8"/>
  <c r="D59" i="9" s="1"/>
  <c r="AF75" i="8"/>
  <c r="F59" i="9" s="1"/>
  <c r="AA75" i="8"/>
  <c r="AG75" i="8"/>
  <c r="G59" i="9" s="1"/>
  <c r="B77" i="8"/>
  <c r="N77" i="8" s="1"/>
  <c r="F76" i="8"/>
  <c r="C76" i="8"/>
  <c r="G76" i="8"/>
  <c r="D76" i="8"/>
  <c r="H76" i="8"/>
  <c r="E76" i="8"/>
  <c r="I76" i="8"/>
  <c r="I51" i="9"/>
  <c r="Z75" i="8" l="1"/>
  <c r="W75" i="8"/>
  <c r="X75" i="8"/>
  <c r="Y75" i="8"/>
  <c r="K61" i="9"/>
  <c r="AK77" i="8"/>
  <c r="AI75" i="8"/>
  <c r="J77" i="8"/>
  <c r="M76" i="8"/>
  <c r="K76" i="8"/>
  <c r="L76" i="8"/>
  <c r="AB75" i="8"/>
  <c r="B59" i="9" s="1"/>
  <c r="A59" i="9"/>
  <c r="AA76" i="8"/>
  <c r="AC76" i="8"/>
  <c r="C60" i="9" s="1"/>
  <c r="AH76" i="8"/>
  <c r="H60" i="9" s="1"/>
  <c r="AG76" i="8"/>
  <c r="G60" i="9" s="1"/>
  <c r="AD76" i="8"/>
  <c r="D60" i="9" s="1"/>
  <c r="AF76" i="8"/>
  <c r="F60" i="9" s="1"/>
  <c r="AE76" i="8"/>
  <c r="E60" i="9" s="1"/>
  <c r="B78" i="8"/>
  <c r="N78" i="8" s="1"/>
  <c r="F77" i="8"/>
  <c r="C77" i="8"/>
  <c r="G77" i="8"/>
  <c r="D77" i="8"/>
  <c r="H77" i="8"/>
  <c r="E77" i="8"/>
  <c r="I77" i="8"/>
  <c r="I52" i="9"/>
  <c r="Z76" i="8" l="1"/>
  <c r="W76" i="8"/>
  <c r="X76" i="8"/>
  <c r="Y76" i="8"/>
  <c r="K62" i="9"/>
  <c r="AK78" i="8"/>
  <c r="AI76" i="8"/>
  <c r="J78" i="8"/>
  <c r="J62" i="9"/>
  <c r="J61" i="9"/>
  <c r="M77" i="8"/>
  <c r="K77" i="8"/>
  <c r="L77" i="8"/>
  <c r="AE77" i="8"/>
  <c r="E61" i="9" s="1"/>
  <c r="AC77" i="8"/>
  <c r="C61" i="9" s="1"/>
  <c r="AA77" i="8"/>
  <c r="AH77" i="8"/>
  <c r="H61" i="9" s="1"/>
  <c r="AD77" i="8"/>
  <c r="D61" i="9" s="1"/>
  <c r="AF77" i="8"/>
  <c r="F61" i="9" s="1"/>
  <c r="AG77" i="8"/>
  <c r="G61" i="9" s="1"/>
  <c r="A60" i="9"/>
  <c r="AB76" i="8"/>
  <c r="B60" i="9" s="1"/>
  <c r="B79" i="8"/>
  <c r="N79" i="8" s="1"/>
  <c r="F78" i="8"/>
  <c r="C78" i="8"/>
  <c r="G78" i="8"/>
  <c r="D78" i="8"/>
  <c r="H78" i="8"/>
  <c r="E78" i="8"/>
  <c r="I78" i="8"/>
  <c r="I53" i="9"/>
  <c r="Z77" i="8" l="1"/>
  <c r="W77" i="8"/>
  <c r="Y77" i="8"/>
  <c r="X77" i="8"/>
  <c r="K63" i="9"/>
  <c r="AK79" i="8"/>
  <c r="AI77" i="8"/>
  <c r="J79" i="8"/>
  <c r="J63" i="9"/>
  <c r="M78" i="8"/>
  <c r="K78" i="8"/>
  <c r="L78" i="8"/>
  <c r="AA78" i="8"/>
  <c r="AE78" i="8"/>
  <c r="E62" i="9" s="1"/>
  <c r="AH78" i="8"/>
  <c r="H62" i="9" s="1"/>
  <c r="AG78" i="8"/>
  <c r="G62" i="9" s="1"/>
  <c r="AC78" i="8"/>
  <c r="C62" i="9" s="1"/>
  <c r="AD78" i="8"/>
  <c r="D62" i="9" s="1"/>
  <c r="AF78" i="8"/>
  <c r="F62" i="9" s="1"/>
  <c r="AB77" i="8"/>
  <c r="B61" i="9" s="1"/>
  <c r="A61" i="9"/>
  <c r="B80" i="8"/>
  <c r="N80" i="8" s="1"/>
  <c r="F79" i="8"/>
  <c r="C79" i="8"/>
  <c r="G79" i="8"/>
  <c r="D79" i="8"/>
  <c r="H79" i="8"/>
  <c r="E79" i="8"/>
  <c r="I79" i="8"/>
  <c r="I54" i="9"/>
  <c r="Z78" i="8" l="1"/>
  <c r="W78" i="8"/>
  <c r="X78" i="8"/>
  <c r="Y78" i="8"/>
  <c r="K64" i="9"/>
  <c r="AK80" i="8"/>
  <c r="AI78" i="8"/>
  <c r="M79" i="8"/>
  <c r="L79" i="8"/>
  <c r="K79" i="8"/>
  <c r="J64" i="9"/>
  <c r="J80" i="8"/>
  <c r="B81" i="8"/>
  <c r="N81" i="8" s="1"/>
  <c r="F80" i="8"/>
  <c r="C80" i="8"/>
  <c r="G80" i="8"/>
  <c r="D80" i="8"/>
  <c r="H80" i="8"/>
  <c r="E80" i="8"/>
  <c r="I80" i="8"/>
  <c r="I55" i="9"/>
  <c r="A62" i="9"/>
  <c r="AB78" i="8"/>
  <c r="B62" i="9" s="1"/>
  <c r="AC79" i="8"/>
  <c r="C63" i="9" s="1"/>
  <c r="AE79" i="8"/>
  <c r="E63" i="9" s="1"/>
  <c r="AH79" i="8"/>
  <c r="H63" i="9" s="1"/>
  <c r="AA79" i="8"/>
  <c r="AD79" i="8"/>
  <c r="D63" i="9" s="1"/>
  <c r="AF79" i="8"/>
  <c r="F63" i="9" s="1"/>
  <c r="AG79" i="8"/>
  <c r="G63" i="9" s="1"/>
  <c r="Z79" i="8" l="1"/>
  <c r="W79" i="8"/>
  <c r="X79" i="8"/>
  <c r="Y79" i="8"/>
  <c r="K65" i="9"/>
  <c r="AK81" i="8"/>
  <c r="AI79" i="8"/>
  <c r="J65" i="9"/>
  <c r="J81" i="8"/>
  <c r="M80" i="8"/>
  <c r="K80" i="8"/>
  <c r="L80" i="8"/>
  <c r="AB79" i="8"/>
  <c r="B63" i="9" s="1"/>
  <c r="A63" i="9"/>
  <c r="AA80" i="8"/>
  <c r="AH80" i="8"/>
  <c r="H64" i="9" s="1"/>
  <c r="AG80" i="8"/>
  <c r="G64" i="9" s="1"/>
  <c r="AE80" i="8"/>
  <c r="E64" i="9" s="1"/>
  <c r="AD80" i="8"/>
  <c r="D64" i="9" s="1"/>
  <c r="AC80" i="8"/>
  <c r="C64" i="9" s="1"/>
  <c r="AF80" i="8"/>
  <c r="F64" i="9" s="1"/>
  <c r="B82" i="8"/>
  <c r="N82" i="8" s="1"/>
  <c r="F81" i="8"/>
  <c r="C81" i="8"/>
  <c r="G81" i="8"/>
  <c r="D81" i="8"/>
  <c r="H81" i="8"/>
  <c r="E81" i="8"/>
  <c r="I81" i="8"/>
  <c r="I56" i="9"/>
  <c r="Z80" i="8" l="1"/>
  <c r="W80" i="8"/>
  <c r="X80" i="8"/>
  <c r="Y80" i="8"/>
  <c r="K66" i="9"/>
  <c r="AK82" i="8"/>
  <c r="AI80" i="8"/>
  <c r="J82" i="8"/>
  <c r="J66" i="9"/>
  <c r="L81" i="8"/>
  <c r="K81" i="8"/>
  <c r="M81" i="8"/>
  <c r="AE81" i="8"/>
  <c r="E65" i="9" s="1"/>
  <c r="AC81" i="8"/>
  <c r="C65" i="9" s="1"/>
  <c r="AH81" i="8"/>
  <c r="H65" i="9" s="1"/>
  <c r="AD81" i="8"/>
  <c r="D65" i="9" s="1"/>
  <c r="AA81" i="8"/>
  <c r="AF81" i="8"/>
  <c r="F65" i="9" s="1"/>
  <c r="AG81" i="8"/>
  <c r="G65" i="9" s="1"/>
  <c r="A64" i="9"/>
  <c r="AB80" i="8"/>
  <c r="B64" i="9" s="1"/>
  <c r="B83" i="8"/>
  <c r="N83" i="8" s="1"/>
  <c r="F82" i="8"/>
  <c r="C82" i="8"/>
  <c r="G82" i="8"/>
  <c r="D82" i="8"/>
  <c r="H82" i="8"/>
  <c r="E82" i="8"/>
  <c r="I82" i="8"/>
  <c r="I57" i="9"/>
  <c r="Z81" i="8" l="1"/>
  <c r="W81" i="8"/>
  <c r="Y81" i="8"/>
  <c r="X81" i="8"/>
  <c r="K67" i="9"/>
  <c r="AK83" i="8"/>
  <c r="AI81" i="8"/>
  <c r="J67" i="9"/>
  <c r="J83" i="8"/>
  <c r="L82" i="8"/>
  <c r="K82" i="8"/>
  <c r="M82" i="8"/>
  <c r="AA82" i="8"/>
  <c r="AH82" i="8"/>
  <c r="H66" i="9" s="1"/>
  <c r="AG82" i="8"/>
  <c r="G66" i="9" s="1"/>
  <c r="AD82" i="8"/>
  <c r="D66" i="9" s="1"/>
  <c r="AE82" i="8"/>
  <c r="E66" i="9" s="1"/>
  <c r="AF82" i="8"/>
  <c r="F66" i="9" s="1"/>
  <c r="AC82" i="8"/>
  <c r="C66" i="9" s="1"/>
  <c r="B84" i="8"/>
  <c r="N84" i="8" s="1"/>
  <c r="F83" i="8"/>
  <c r="C83" i="8"/>
  <c r="G83" i="8"/>
  <c r="D83" i="8"/>
  <c r="H83" i="8"/>
  <c r="E83" i="8"/>
  <c r="I83" i="8"/>
  <c r="I58" i="9"/>
  <c r="AB81" i="8"/>
  <c r="B65" i="9" s="1"/>
  <c r="A65" i="9"/>
  <c r="Z82" i="8" l="1"/>
  <c r="W82" i="8"/>
  <c r="X82" i="8"/>
  <c r="Y82" i="8"/>
  <c r="K68" i="9"/>
  <c r="AK84" i="8"/>
  <c r="AI82" i="8"/>
  <c r="J84" i="8"/>
  <c r="J68" i="9"/>
  <c r="L83" i="8"/>
  <c r="K83" i="8"/>
  <c r="M83" i="8"/>
  <c r="B85" i="8"/>
  <c r="N85" i="8" s="1"/>
  <c r="F84" i="8"/>
  <c r="C84" i="8"/>
  <c r="G84" i="8"/>
  <c r="D84" i="8"/>
  <c r="H84" i="8"/>
  <c r="E84" i="8"/>
  <c r="I84" i="8"/>
  <c r="I59" i="9"/>
  <c r="AC83" i="8"/>
  <c r="C67" i="9" s="1"/>
  <c r="AE83" i="8"/>
  <c r="E67" i="9" s="1"/>
  <c r="AH83" i="8"/>
  <c r="H67" i="9" s="1"/>
  <c r="AD83" i="8"/>
  <c r="D67" i="9" s="1"/>
  <c r="AF83" i="8"/>
  <c r="F67" i="9" s="1"/>
  <c r="AA83" i="8"/>
  <c r="AG83" i="8"/>
  <c r="G67" i="9" s="1"/>
  <c r="A66" i="9"/>
  <c r="AB82" i="8"/>
  <c r="B66" i="9" s="1"/>
  <c r="Z83" i="8" l="1"/>
  <c r="W83" i="8"/>
  <c r="X83" i="8"/>
  <c r="Y83" i="8"/>
  <c r="K69" i="9"/>
  <c r="AK85" i="8"/>
  <c r="AI83" i="8"/>
  <c r="J69" i="9"/>
  <c r="J85" i="8"/>
  <c r="L84" i="8"/>
  <c r="M84" i="8"/>
  <c r="K84" i="8"/>
  <c r="A67" i="9"/>
  <c r="AB83" i="8"/>
  <c r="B67" i="9" s="1"/>
  <c r="AA84" i="8"/>
  <c r="AC84" i="8"/>
  <c r="C68" i="9" s="1"/>
  <c r="AH84" i="8"/>
  <c r="H68" i="9" s="1"/>
  <c r="AG84" i="8"/>
  <c r="G68" i="9" s="1"/>
  <c r="AD84" i="8"/>
  <c r="D68" i="9" s="1"/>
  <c r="AF84" i="8"/>
  <c r="F68" i="9" s="1"/>
  <c r="AE84" i="8"/>
  <c r="E68" i="9" s="1"/>
  <c r="B86" i="8"/>
  <c r="N86" i="8" s="1"/>
  <c r="F85" i="8"/>
  <c r="C85" i="8"/>
  <c r="G85" i="8"/>
  <c r="D85" i="8"/>
  <c r="H85" i="8"/>
  <c r="E85" i="8"/>
  <c r="I85" i="8"/>
  <c r="I60" i="9"/>
  <c r="Z84" i="8" l="1"/>
  <c r="W84" i="8"/>
  <c r="X84" i="8"/>
  <c r="Y84" i="8"/>
  <c r="K70" i="9"/>
  <c r="AK86" i="8"/>
  <c r="AI84" i="8"/>
  <c r="L85" i="8"/>
  <c r="K85" i="8"/>
  <c r="M85" i="8"/>
  <c r="J86" i="8"/>
  <c r="J70" i="9"/>
  <c r="AE85" i="8"/>
  <c r="E69" i="9" s="1"/>
  <c r="AC85" i="8"/>
  <c r="C69" i="9" s="1"/>
  <c r="AA85" i="8"/>
  <c r="AH85" i="8"/>
  <c r="H69" i="9" s="1"/>
  <c r="AD85" i="8"/>
  <c r="D69" i="9" s="1"/>
  <c r="AF85" i="8"/>
  <c r="F69" i="9" s="1"/>
  <c r="AG85" i="8"/>
  <c r="G69" i="9" s="1"/>
  <c r="A68" i="9"/>
  <c r="AB84" i="8"/>
  <c r="B68" i="9" s="1"/>
  <c r="B87" i="8"/>
  <c r="N87" i="8" s="1"/>
  <c r="F86" i="8"/>
  <c r="C86" i="8"/>
  <c r="G86" i="8"/>
  <c r="D86" i="8"/>
  <c r="H86" i="8"/>
  <c r="E86" i="8"/>
  <c r="I86" i="8"/>
  <c r="I61" i="9"/>
  <c r="Z85" i="8" l="1"/>
  <c r="W85" i="8"/>
  <c r="Y85" i="8"/>
  <c r="X85" i="8"/>
  <c r="K71" i="9"/>
  <c r="AK87" i="8"/>
  <c r="AI85" i="8"/>
  <c r="L86" i="8"/>
  <c r="K86" i="8"/>
  <c r="M86" i="8"/>
  <c r="J87" i="8"/>
  <c r="J71" i="9"/>
  <c r="AA86" i="8"/>
  <c r="AE86" i="8"/>
  <c r="E70" i="9" s="1"/>
  <c r="AH86" i="8"/>
  <c r="H70" i="9" s="1"/>
  <c r="AG86" i="8"/>
  <c r="G70" i="9" s="1"/>
  <c r="AC86" i="8"/>
  <c r="C70" i="9" s="1"/>
  <c r="AD86" i="8"/>
  <c r="D70" i="9" s="1"/>
  <c r="AF86" i="8"/>
  <c r="F70" i="9" s="1"/>
  <c r="AB85" i="8"/>
  <c r="B69" i="9" s="1"/>
  <c r="A69" i="9"/>
  <c r="B88" i="8"/>
  <c r="N88" i="8" s="1"/>
  <c r="F87" i="8"/>
  <c r="C87" i="8"/>
  <c r="G87" i="8"/>
  <c r="D87" i="8"/>
  <c r="H87" i="8"/>
  <c r="E87" i="8"/>
  <c r="I87" i="8"/>
  <c r="I62" i="9"/>
  <c r="Z86" i="8" l="1"/>
  <c r="W86" i="8"/>
  <c r="X86" i="8"/>
  <c r="Y86" i="8"/>
  <c r="K72" i="9"/>
  <c r="AK88" i="8"/>
  <c r="AI86" i="8"/>
  <c r="L87" i="8"/>
  <c r="M87" i="8"/>
  <c r="K87" i="8"/>
  <c r="J88" i="8"/>
  <c r="AC87" i="8"/>
  <c r="C71" i="9" s="1"/>
  <c r="AE87" i="8"/>
  <c r="E71" i="9" s="1"/>
  <c r="AH87" i="8"/>
  <c r="H71" i="9" s="1"/>
  <c r="AA87" i="8"/>
  <c r="AD87" i="8"/>
  <c r="D71" i="9" s="1"/>
  <c r="AF87" i="8"/>
  <c r="F71" i="9" s="1"/>
  <c r="AG87" i="8"/>
  <c r="G71" i="9" s="1"/>
  <c r="B89" i="8"/>
  <c r="N89" i="8" s="1"/>
  <c r="F88" i="8"/>
  <c r="C88" i="8"/>
  <c r="G88" i="8"/>
  <c r="D88" i="8"/>
  <c r="H88" i="8"/>
  <c r="E88" i="8"/>
  <c r="I88" i="8"/>
  <c r="I63" i="9"/>
  <c r="AB86" i="8"/>
  <c r="B70" i="9" s="1"/>
  <c r="A70" i="9"/>
  <c r="Z87" i="8" l="1"/>
  <c r="W87" i="8"/>
  <c r="X87" i="8"/>
  <c r="Y87" i="8"/>
  <c r="K73" i="9"/>
  <c r="AK89" i="8"/>
  <c r="AI87" i="8"/>
  <c r="J89" i="8"/>
  <c r="J72" i="9"/>
  <c r="L88" i="8"/>
  <c r="K88" i="8"/>
  <c r="AI88" i="8" s="1"/>
  <c r="M88" i="8"/>
  <c r="B90" i="8"/>
  <c r="N90" i="8" s="1"/>
  <c r="F89" i="8"/>
  <c r="C89" i="8"/>
  <c r="G89" i="8"/>
  <c r="D89" i="8"/>
  <c r="H89" i="8"/>
  <c r="E89" i="8"/>
  <c r="I89" i="8"/>
  <c r="I64" i="9"/>
  <c r="AB87" i="8"/>
  <c r="B71" i="9" s="1"/>
  <c r="A71" i="9"/>
  <c r="AH88" i="8"/>
  <c r="H72" i="9" s="1"/>
  <c r="AG88" i="8"/>
  <c r="G72" i="9" s="1"/>
  <c r="AE88" i="8"/>
  <c r="E72" i="9" s="1"/>
  <c r="AD88" i="8"/>
  <c r="D72" i="9" s="1"/>
  <c r="AC88" i="8"/>
  <c r="C72" i="9" s="1"/>
  <c r="AA88" i="8"/>
  <c r="AF88" i="8"/>
  <c r="F72" i="9" s="1"/>
  <c r="Z88" i="8" l="1"/>
  <c r="W88" i="8"/>
  <c r="X88" i="8"/>
  <c r="Y88" i="8"/>
  <c r="K74" i="9"/>
  <c r="AK90" i="8"/>
  <c r="J74" i="9"/>
  <c r="J90" i="8"/>
  <c r="J73" i="9"/>
  <c r="K89" i="8"/>
  <c r="L89" i="8"/>
  <c r="M89" i="8"/>
  <c r="A72" i="9"/>
  <c r="AB88" i="8"/>
  <c r="B72" i="9" s="1"/>
  <c r="AE89" i="8"/>
  <c r="E73" i="9" s="1"/>
  <c r="AC89" i="8"/>
  <c r="C73" i="9" s="1"/>
  <c r="AH89" i="8"/>
  <c r="H73" i="9" s="1"/>
  <c r="AD89" i="8"/>
  <c r="D73" i="9" s="1"/>
  <c r="AF89" i="8"/>
  <c r="F73" i="9" s="1"/>
  <c r="AA89" i="8"/>
  <c r="AG89" i="8"/>
  <c r="G73" i="9" s="1"/>
  <c r="B91" i="8"/>
  <c r="N91" i="8" s="1"/>
  <c r="F90" i="8"/>
  <c r="C90" i="8"/>
  <c r="G90" i="8"/>
  <c r="D90" i="8"/>
  <c r="H90" i="8"/>
  <c r="E90" i="8"/>
  <c r="I90" i="8"/>
  <c r="I65" i="9"/>
  <c r="Z89" i="8" l="1"/>
  <c r="W89" i="8"/>
  <c r="Y89" i="8"/>
  <c r="X89" i="8"/>
  <c r="K75" i="9"/>
  <c r="AK91" i="8"/>
  <c r="AI89" i="8"/>
  <c r="K90" i="8"/>
  <c r="L90" i="8"/>
  <c r="M90" i="8"/>
  <c r="J75" i="9"/>
  <c r="J91" i="8"/>
  <c r="AB89" i="8"/>
  <c r="B73" i="9" s="1"/>
  <c r="A73" i="9"/>
  <c r="AA90" i="8"/>
  <c r="AH90" i="8"/>
  <c r="H74" i="9" s="1"/>
  <c r="AG90" i="8"/>
  <c r="G74" i="9" s="1"/>
  <c r="AD90" i="8"/>
  <c r="D74" i="9" s="1"/>
  <c r="AE90" i="8"/>
  <c r="E74" i="9" s="1"/>
  <c r="AF90" i="8"/>
  <c r="F74" i="9" s="1"/>
  <c r="AC90" i="8"/>
  <c r="C74" i="9" s="1"/>
  <c r="B92" i="8"/>
  <c r="N92" i="8" s="1"/>
  <c r="F91" i="8"/>
  <c r="C91" i="8"/>
  <c r="G91" i="8"/>
  <c r="D91" i="8"/>
  <c r="H91" i="8"/>
  <c r="E91" i="8"/>
  <c r="I91" i="8"/>
  <c r="I66" i="9"/>
  <c r="Z90" i="8" l="1"/>
  <c r="W90" i="8"/>
  <c r="X90" i="8"/>
  <c r="Y90" i="8"/>
  <c r="AI90" i="8"/>
  <c r="K76" i="9"/>
  <c r="AK92" i="8"/>
  <c r="J76" i="9"/>
  <c r="J92" i="8"/>
  <c r="K91" i="8"/>
  <c r="L91" i="8"/>
  <c r="M91" i="8"/>
  <c r="B93" i="8"/>
  <c r="N93" i="8" s="1"/>
  <c r="F92" i="8"/>
  <c r="C92" i="8"/>
  <c r="G92" i="8"/>
  <c r="D92" i="8"/>
  <c r="H92" i="8"/>
  <c r="E92" i="8"/>
  <c r="I92" i="8"/>
  <c r="I67" i="9"/>
  <c r="AC91" i="8"/>
  <c r="C75" i="9" s="1"/>
  <c r="AE91" i="8"/>
  <c r="E75" i="9" s="1"/>
  <c r="AH91" i="8"/>
  <c r="H75" i="9" s="1"/>
  <c r="AA91" i="8"/>
  <c r="AD91" i="8"/>
  <c r="D75" i="9" s="1"/>
  <c r="AF91" i="8"/>
  <c r="F75" i="9" s="1"/>
  <c r="AG91" i="8"/>
  <c r="G75" i="9" s="1"/>
  <c r="A74" i="9"/>
  <c r="AB90" i="8"/>
  <c r="B74" i="9" s="1"/>
  <c r="Z91" i="8" l="1"/>
  <c r="W91" i="8"/>
  <c r="Y91" i="8"/>
  <c r="X91" i="8"/>
  <c r="K77" i="9"/>
  <c r="AK93" i="8"/>
  <c r="AI91" i="8"/>
  <c r="J93" i="8"/>
  <c r="K92" i="8"/>
  <c r="M92" i="8"/>
  <c r="L92" i="8"/>
  <c r="A75" i="9"/>
  <c r="AB91" i="8"/>
  <c r="B75" i="9" s="1"/>
  <c r="AC92" i="8"/>
  <c r="C76" i="9" s="1"/>
  <c r="AH92" i="8"/>
  <c r="H76" i="9" s="1"/>
  <c r="AG92" i="8"/>
  <c r="G76" i="9" s="1"/>
  <c r="AD92" i="8"/>
  <c r="D76" i="9" s="1"/>
  <c r="AA92" i="8"/>
  <c r="AF92" i="8"/>
  <c r="F76" i="9" s="1"/>
  <c r="AE92" i="8"/>
  <c r="E76" i="9" s="1"/>
  <c r="B94" i="8"/>
  <c r="N94" i="8" s="1"/>
  <c r="F93" i="8"/>
  <c r="C93" i="8"/>
  <c r="G93" i="8"/>
  <c r="D93" i="8"/>
  <c r="H93" i="8"/>
  <c r="E93" i="8"/>
  <c r="I93" i="8"/>
  <c r="I68" i="9"/>
  <c r="Z92" i="8" l="1"/>
  <c r="W92" i="8"/>
  <c r="X92" i="8"/>
  <c r="Y92" i="8"/>
  <c r="K78" i="9"/>
  <c r="AK94" i="8"/>
  <c r="AI92" i="8"/>
  <c r="J78" i="9"/>
  <c r="J94" i="8"/>
  <c r="K93" i="8"/>
  <c r="L93" i="8"/>
  <c r="M93" i="8"/>
  <c r="J77" i="9"/>
  <c r="AE93" i="8"/>
  <c r="E77" i="9" s="1"/>
  <c r="AC93" i="8"/>
  <c r="C77" i="9" s="1"/>
  <c r="AH93" i="8"/>
  <c r="H77" i="9" s="1"/>
  <c r="AD93" i="8"/>
  <c r="D77" i="9" s="1"/>
  <c r="AF93" i="8"/>
  <c r="F77" i="9" s="1"/>
  <c r="AA93" i="8"/>
  <c r="AG93" i="8"/>
  <c r="G77" i="9" s="1"/>
  <c r="A76" i="9"/>
  <c r="AB92" i="8"/>
  <c r="B76" i="9" s="1"/>
  <c r="B95" i="8"/>
  <c r="N95" i="8" s="1"/>
  <c r="F94" i="8"/>
  <c r="C94" i="8"/>
  <c r="G94" i="8"/>
  <c r="D94" i="8"/>
  <c r="H94" i="8"/>
  <c r="E94" i="8"/>
  <c r="I94" i="8"/>
  <c r="I69" i="9"/>
  <c r="Z93" i="8" l="1"/>
  <c r="W93" i="8"/>
  <c r="X93" i="8"/>
  <c r="Y93" i="8"/>
  <c r="K79" i="9"/>
  <c r="AK95" i="8"/>
  <c r="AI93" i="8"/>
  <c r="K94" i="8"/>
  <c r="M94" i="8"/>
  <c r="L94" i="8"/>
  <c r="J95" i="8"/>
  <c r="J79" i="9"/>
  <c r="AE94" i="8"/>
  <c r="E78" i="9" s="1"/>
  <c r="AA94" i="8"/>
  <c r="AH94" i="8"/>
  <c r="H78" i="9" s="1"/>
  <c r="AG94" i="8"/>
  <c r="G78" i="9" s="1"/>
  <c r="AC94" i="8"/>
  <c r="C78" i="9" s="1"/>
  <c r="AD94" i="8"/>
  <c r="D78" i="9" s="1"/>
  <c r="AF94" i="8"/>
  <c r="F78" i="9" s="1"/>
  <c r="B96" i="8"/>
  <c r="N96" i="8" s="1"/>
  <c r="F95" i="8"/>
  <c r="C95" i="8"/>
  <c r="G95" i="8"/>
  <c r="D95" i="8"/>
  <c r="H95" i="8"/>
  <c r="E95" i="8"/>
  <c r="I95" i="8"/>
  <c r="I70" i="9"/>
  <c r="AB93" i="8"/>
  <c r="B77" i="9" s="1"/>
  <c r="A77" i="9"/>
  <c r="Z94" i="8" l="1"/>
  <c r="W94" i="8"/>
  <c r="X94" i="8"/>
  <c r="Y94" i="8"/>
  <c r="K80" i="9"/>
  <c r="AK96" i="8"/>
  <c r="AI94" i="8"/>
  <c r="J96" i="8"/>
  <c r="K95" i="8"/>
  <c r="L95" i="8"/>
  <c r="M95" i="8"/>
  <c r="AC95" i="8"/>
  <c r="C79" i="9" s="1"/>
  <c r="AE95" i="8"/>
  <c r="E79" i="9" s="1"/>
  <c r="AH95" i="8"/>
  <c r="H79" i="9" s="1"/>
  <c r="AA95" i="8"/>
  <c r="AD95" i="8"/>
  <c r="D79" i="9" s="1"/>
  <c r="AF95" i="8"/>
  <c r="F79" i="9" s="1"/>
  <c r="AG95" i="8"/>
  <c r="G79" i="9" s="1"/>
  <c r="B97" i="8"/>
  <c r="N97" i="8" s="1"/>
  <c r="F96" i="8"/>
  <c r="J80" i="9"/>
  <c r="C96" i="8"/>
  <c r="G96" i="8"/>
  <c r="D96" i="8"/>
  <c r="H96" i="8"/>
  <c r="I71" i="9"/>
  <c r="E96" i="8"/>
  <c r="I96" i="8"/>
  <c r="A78" i="9"/>
  <c r="AB94" i="8"/>
  <c r="B78" i="9" s="1"/>
  <c r="Z95" i="8" l="1"/>
  <c r="W95" i="8"/>
  <c r="Y95" i="8"/>
  <c r="X95" i="8"/>
  <c r="K81" i="9"/>
  <c r="AK97" i="8"/>
  <c r="AI95" i="8"/>
  <c r="J97" i="8"/>
  <c r="K96" i="8"/>
  <c r="L96" i="8"/>
  <c r="M96" i="8"/>
  <c r="B98" i="8"/>
  <c r="N98" i="8" s="1"/>
  <c r="F97" i="8"/>
  <c r="D97" i="8"/>
  <c r="H97" i="8"/>
  <c r="E97" i="8"/>
  <c r="I72" i="9"/>
  <c r="G97" i="8"/>
  <c r="I97" i="8"/>
  <c r="C97" i="8"/>
  <c r="A79" i="9"/>
  <c r="AB95" i="8"/>
  <c r="B79" i="9" s="1"/>
  <c r="AH96" i="8"/>
  <c r="H80" i="9" s="1"/>
  <c r="AG96" i="8"/>
  <c r="G80" i="9" s="1"/>
  <c r="AE96" i="8"/>
  <c r="E80" i="9" s="1"/>
  <c r="AD96" i="8"/>
  <c r="D80" i="9" s="1"/>
  <c r="AC96" i="8"/>
  <c r="C80" i="9" s="1"/>
  <c r="AA96" i="8"/>
  <c r="AF96" i="8"/>
  <c r="F80" i="9" s="1"/>
  <c r="Z96" i="8" l="1"/>
  <c r="W96" i="8"/>
  <c r="X96" i="8"/>
  <c r="Y96" i="8"/>
  <c r="K82" i="9"/>
  <c r="AK98" i="8"/>
  <c r="AI96" i="8"/>
  <c r="J82" i="9"/>
  <c r="J98" i="8"/>
  <c r="K97" i="8"/>
  <c r="L97" i="8"/>
  <c r="M97" i="8"/>
  <c r="J81" i="9"/>
  <c r="AE97" i="8"/>
  <c r="E81" i="9" s="1"/>
  <c r="AC97" i="8"/>
  <c r="C81" i="9" s="1"/>
  <c r="AH97" i="8"/>
  <c r="H81" i="9" s="1"/>
  <c r="AD97" i="8"/>
  <c r="D81" i="9" s="1"/>
  <c r="AF97" i="8"/>
  <c r="F81" i="9" s="1"/>
  <c r="AA97" i="8"/>
  <c r="AG97" i="8"/>
  <c r="G81" i="9" s="1"/>
  <c r="A80" i="9"/>
  <c r="AB96" i="8"/>
  <c r="B80" i="9" s="1"/>
  <c r="B99" i="8"/>
  <c r="N99" i="8" s="1"/>
  <c r="F98" i="8"/>
  <c r="D98" i="8"/>
  <c r="H98" i="8"/>
  <c r="E98" i="8"/>
  <c r="I73" i="9"/>
  <c r="G98" i="8"/>
  <c r="I98" i="8"/>
  <c r="C98" i="8"/>
  <c r="Z97" i="8" l="1"/>
  <c r="W97" i="8"/>
  <c r="X97" i="8"/>
  <c r="Y97" i="8"/>
  <c r="K83" i="9"/>
  <c r="AK99" i="8"/>
  <c r="AI97" i="8"/>
  <c r="J99" i="8"/>
  <c r="J83" i="9"/>
  <c r="K98" i="8"/>
  <c r="L98" i="8"/>
  <c r="M98" i="8"/>
  <c r="AA98" i="8"/>
  <c r="AH98" i="8"/>
  <c r="H82" i="9" s="1"/>
  <c r="AG98" i="8"/>
  <c r="G82" i="9" s="1"/>
  <c r="AD98" i="8"/>
  <c r="D82" i="9" s="1"/>
  <c r="AE98" i="8"/>
  <c r="E82" i="9" s="1"/>
  <c r="AF98" i="8"/>
  <c r="F82" i="9" s="1"/>
  <c r="AC98" i="8"/>
  <c r="C82" i="9" s="1"/>
  <c r="B100" i="8"/>
  <c r="N100" i="8" s="1"/>
  <c r="F99" i="8"/>
  <c r="D99" i="8"/>
  <c r="H99" i="8"/>
  <c r="E99" i="8"/>
  <c r="I74" i="9"/>
  <c r="G99" i="8"/>
  <c r="I99" i="8"/>
  <c r="C99" i="8"/>
  <c r="AB97" i="8"/>
  <c r="B81" i="9" s="1"/>
  <c r="A81" i="9"/>
  <c r="Z98" i="8" l="1"/>
  <c r="W98" i="8"/>
  <c r="X98" i="8"/>
  <c r="Y98" i="8"/>
  <c r="K84" i="9"/>
  <c r="AK100" i="8"/>
  <c r="AI98" i="8"/>
  <c r="K99" i="8"/>
  <c r="AI99" i="8" s="1"/>
  <c r="M99" i="8"/>
  <c r="L99" i="8"/>
  <c r="J100" i="8"/>
  <c r="B101" i="8"/>
  <c r="N101" i="8" s="1"/>
  <c r="F100" i="8"/>
  <c r="D100" i="8"/>
  <c r="H100" i="8"/>
  <c r="E100" i="8"/>
  <c r="I75" i="9"/>
  <c r="G100" i="8"/>
  <c r="I100" i="8"/>
  <c r="C100" i="8"/>
  <c r="AC99" i="8"/>
  <c r="C83" i="9" s="1"/>
  <c r="AE99" i="8"/>
  <c r="E83" i="9" s="1"/>
  <c r="AH99" i="8"/>
  <c r="H83" i="9" s="1"/>
  <c r="AA99" i="8"/>
  <c r="AD99" i="8"/>
  <c r="D83" i="9" s="1"/>
  <c r="AF99" i="8"/>
  <c r="F83" i="9" s="1"/>
  <c r="AG99" i="8"/>
  <c r="G83" i="9" s="1"/>
  <c r="A82" i="9"/>
  <c r="AB98" i="8"/>
  <c r="B82" i="9" s="1"/>
  <c r="Z99" i="8" l="1"/>
  <c r="W99" i="8"/>
  <c r="Y99" i="8"/>
  <c r="X99" i="8"/>
  <c r="K85" i="9"/>
  <c r="AK101" i="8"/>
  <c r="J101" i="8"/>
  <c r="J85" i="9"/>
  <c r="J84" i="9"/>
  <c r="K100" i="8"/>
  <c r="L100" i="8"/>
  <c r="M100" i="8"/>
  <c r="A83" i="9"/>
  <c r="AB99" i="8"/>
  <c r="B83" i="9" s="1"/>
  <c r="AC100" i="8"/>
  <c r="C84" i="9" s="1"/>
  <c r="AH100" i="8"/>
  <c r="H84" i="9" s="1"/>
  <c r="AE100" i="8"/>
  <c r="E84" i="9" s="1"/>
  <c r="AD100" i="8"/>
  <c r="D84" i="9" s="1"/>
  <c r="AA100" i="8"/>
  <c r="AF100" i="8"/>
  <c r="F84" i="9" s="1"/>
  <c r="AG100" i="8"/>
  <c r="G84" i="9" s="1"/>
  <c r="B102" i="8"/>
  <c r="N102" i="8" s="1"/>
  <c r="F101" i="8"/>
  <c r="D101" i="8"/>
  <c r="H101" i="8"/>
  <c r="E101" i="8"/>
  <c r="I76" i="9"/>
  <c r="G101" i="8"/>
  <c r="I101" i="8"/>
  <c r="C101" i="8"/>
  <c r="Z100" i="8" l="1"/>
  <c r="W100" i="8"/>
  <c r="X100" i="8"/>
  <c r="Y100" i="8"/>
  <c r="K86" i="9"/>
  <c r="AK102" i="8"/>
  <c r="AI100" i="8"/>
  <c r="K101" i="8"/>
  <c r="L101" i="8"/>
  <c r="M101" i="8"/>
  <c r="J86" i="9"/>
  <c r="J102" i="8"/>
  <c r="AE101" i="8"/>
  <c r="E85" i="9" s="1"/>
  <c r="AC101" i="8"/>
  <c r="C85" i="9" s="1"/>
  <c r="AH101" i="8"/>
  <c r="H85" i="9" s="1"/>
  <c r="AD101" i="8"/>
  <c r="D85" i="9" s="1"/>
  <c r="AF101" i="8"/>
  <c r="F85" i="9" s="1"/>
  <c r="AA101" i="8"/>
  <c r="AG101" i="8"/>
  <c r="G85" i="9" s="1"/>
  <c r="A84" i="9"/>
  <c r="AB100" i="8"/>
  <c r="B84" i="9" s="1"/>
  <c r="B103" i="8"/>
  <c r="N103" i="8" s="1"/>
  <c r="F102" i="8"/>
  <c r="D102" i="8"/>
  <c r="H102" i="8"/>
  <c r="E102" i="8"/>
  <c r="I77" i="9"/>
  <c r="G102" i="8"/>
  <c r="I102" i="8"/>
  <c r="C102" i="8"/>
  <c r="Z101" i="8" l="1"/>
  <c r="W101" i="8"/>
  <c r="Y101" i="8"/>
  <c r="X101" i="8"/>
  <c r="K87" i="9"/>
  <c r="AK103" i="8"/>
  <c r="AI101" i="8"/>
  <c r="J103" i="8"/>
  <c r="J87" i="9"/>
  <c r="K102" i="8"/>
  <c r="L102" i="8"/>
  <c r="M102" i="8"/>
  <c r="B104" i="8"/>
  <c r="N104" i="8" s="1"/>
  <c r="F103" i="8"/>
  <c r="D103" i="8"/>
  <c r="H103" i="8"/>
  <c r="E103" i="8"/>
  <c r="I78" i="9"/>
  <c r="G103" i="8"/>
  <c r="I103" i="8"/>
  <c r="C103" i="8"/>
  <c r="AB101" i="8"/>
  <c r="B85" i="9" s="1"/>
  <c r="A85" i="9"/>
  <c r="AC102" i="8"/>
  <c r="C86" i="9" s="1"/>
  <c r="AE102" i="8"/>
  <c r="E86" i="9" s="1"/>
  <c r="AA102" i="8"/>
  <c r="AH102" i="8"/>
  <c r="H86" i="9" s="1"/>
  <c r="AD102" i="8"/>
  <c r="D86" i="9" s="1"/>
  <c r="AF102" i="8"/>
  <c r="F86" i="9" s="1"/>
  <c r="AG102" i="8"/>
  <c r="G86" i="9" s="1"/>
  <c r="W102" i="8" l="1"/>
  <c r="X102" i="8"/>
  <c r="Y102" i="8"/>
  <c r="Z102" i="8"/>
  <c r="K88" i="9"/>
  <c r="AK104" i="8"/>
  <c r="AI102" i="8"/>
  <c r="J88" i="9"/>
  <c r="J104" i="8"/>
  <c r="K103" i="8"/>
  <c r="M103" i="8"/>
  <c r="L103" i="8"/>
  <c r="A86" i="9"/>
  <c r="AB102" i="8"/>
  <c r="D2" i="10" s="1"/>
  <c r="B105" i="8"/>
  <c r="N105" i="8" s="1"/>
  <c r="F104" i="8"/>
  <c r="D104" i="8"/>
  <c r="H104" i="8"/>
  <c r="E104" i="8"/>
  <c r="I79" i="9"/>
  <c r="G104" i="8"/>
  <c r="I104" i="8"/>
  <c r="C104" i="8"/>
  <c r="AE103" i="8"/>
  <c r="E87" i="9" s="1"/>
  <c r="AH103" i="8"/>
  <c r="H87" i="9" s="1"/>
  <c r="AC103" i="8"/>
  <c r="C87" i="9" s="1"/>
  <c r="AA103" i="8"/>
  <c r="AD103" i="8"/>
  <c r="D87" i="9" s="1"/>
  <c r="AF103" i="8"/>
  <c r="F87" i="9" s="1"/>
  <c r="AG103" i="8"/>
  <c r="G87" i="9" s="1"/>
  <c r="E2" i="10" l="1"/>
  <c r="E3" i="10"/>
  <c r="F3" i="10"/>
  <c r="F2" i="10"/>
  <c r="G3" i="10"/>
  <c r="G2" i="10"/>
  <c r="I3" i="10"/>
  <c r="H3" i="10"/>
  <c r="H2" i="10"/>
  <c r="I2" i="10"/>
  <c r="W103" i="8"/>
  <c r="Z103" i="8"/>
  <c r="X103" i="8"/>
  <c r="Y103" i="8"/>
  <c r="E5" i="10"/>
  <c r="D5" i="10"/>
  <c r="I5" i="10"/>
  <c r="G5" i="10"/>
  <c r="H5" i="10"/>
  <c r="F5" i="10"/>
  <c r="D4" i="10"/>
  <c r="H4" i="10"/>
  <c r="F4" i="10"/>
  <c r="I4" i="10"/>
  <c r="G4" i="10"/>
  <c r="E4" i="10"/>
  <c r="D3" i="10"/>
  <c r="K89" i="9"/>
  <c r="AK105" i="8"/>
  <c r="B86" i="9"/>
  <c r="AI103" i="8"/>
  <c r="K104" i="8"/>
  <c r="L104" i="8"/>
  <c r="M104" i="8"/>
  <c r="J89" i="9"/>
  <c r="J105" i="8"/>
  <c r="AC104" i="8"/>
  <c r="C88" i="9" s="1"/>
  <c r="AH104" i="8"/>
  <c r="H88" i="9" s="1"/>
  <c r="AE104" i="8"/>
  <c r="E88" i="9" s="1"/>
  <c r="AD104" i="8"/>
  <c r="D88" i="9" s="1"/>
  <c r="AA104" i="8"/>
  <c r="AF104" i="8"/>
  <c r="F88" i="9" s="1"/>
  <c r="AG104" i="8"/>
  <c r="G88" i="9" s="1"/>
  <c r="B106" i="8"/>
  <c r="N106" i="8" s="1"/>
  <c r="F105" i="8"/>
  <c r="D105" i="8"/>
  <c r="H105" i="8"/>
  <c r="E105" i="8"/>
  <c r="I80" i="9"/>
  <c r="G105" i="8"/>
  <c r="I105" i="8"/>
  <c r="C105" i="8"/>
  <c r="A87" i="9"/>
  <c r="AB103" i="8"/>
  <c r="B87" i="9" s="1"/>
  <c r="W104" i="8" l="1"/>
  <c r="X104" i="8"/>
  <c r="Z104" i="8"/>
  <c r="Y104" i="8"/>
  <c r="K90" i="9"/>
  <c r="AK106" i="8"/>
  <c r="AI104" i="8"/>
  <c r="J90" i="9"/>
  <c r="J106" i="8"/>
  <c r="K105" i="8"/>
  <c r="L105" i="8"/>
  <c r="M105" i="8"/>
  <c r="A88" i="9"/>
  <c r="AB104" i="8"/>
  <c r="B88" i="9" s="1"/>
  <c r="B107" i="8"/>
  <c r="N107" i="8" s="1"/>
  <c r="K91" i="9" s="1"/>
  <c r="F106" i="8"/>
  <c r="D106" i="8"/>
  <c r="H106" i="8"/>
  <c r="E106" i="8"/>
  <c r="I81" i="9"/>
  <c r="G106" i="8"/>
  <c r="I106" i="8"/>
  <c r="C106" i="8"/>
  <c r="AE105" i="8"/>
  <c r="E89" i="9" s="1"/>
  <c r="AH105" i="8"/>
  <c r="H89" i="9" s="1"/>
  <c r="AD105" i="8"/>
  <c r="D89" i="9" s="1"/>
  <c r="AC105" i="8"/>
  <c r="C89" i="9" s="1"/>
  <c r="AF105" i="8"/>
  <c r="F89" i="9" s="1"/>
  <c r="AA105" i="8"/>
  <c r="AG105" i="8"/>
  <c r="G89" i="9" s="1"/>
  <c r="W105" i="8" l="1"/>
  <c r="X105" i="8"/>
  <c r="Y105" i="8"/>
  <c r="Z105" i="8"/>
  <c r="AI105" i="8"/>
  <c r="K106" i="8"/>
  <c r="M106" i="8"/>
  <c r="L106" i="8"/>
  <c r="J107" i="8"/>
  <c r="AC106" i="8"/>
  <c r="C90" i="9" s="1"/>
  <c r="AA106" i="8"/>
  <c r="AH106" i="8"/>
  <c r="H90" i="9" s="1"/>
  <c r="AD106" i="8"/>
  <c r="D90" i="9" s="1"/>
  <c r="AF106" i="8"/>
  <c r="F90" i="9" s="1"/>
  <c r="AG106" i="8"/>
  <c r="G90" i="9" s="1"/>
  <c r="AE106" i="8"/>
  <c r="E90" i="9" s="1"/>
  <c r="B108" i="8"/>
  <c r="N108" i="8" s="1"/>
  <c r="K92" i="9" s="1"/>
  <c r="F107" i="8"/>
  <c r="D107" i="8"/>
  <c r="H107" i="8"/>
  <c r="E107" i="8"/>
  <c r="G107" i="8"/>
  <c r="I82" i="9"/>
  <c r="I107" i="8"/>
  <c r="C107" i="8"/>
  <c r="AB105" i="8"/>
  <c r="B89" i="9" s="1"/>
  <c r="A89" i="9"/>
  <c r="W106" i="8" l="1"/>
  <c r="Z106" i="8"/>
  <c r="X106" i="8"/>
  <c r="Y106" i="8"/>
  <c r="AI106" i="8"/>
  <c r="K107" i="8"/>
  <c r="M107" i="8"/>
  <c r="L107" i="8"/>
  <c r="J108" i="8"/>
  <c r="B109" i="8"/>
  <c r="N109" i="8" s="1"/>
  <c r="K93" i="9" s="1"/>
  <c r="D108" i="8"/>
  <c r="H108" i="8"/>
  <c r="E108" i="8"/>
  <c r="I108" i="8"/>
  <c r="I83" i="9"/>
  <c r="F108" i="8"/>
  <c r="C108" i="8"/>
  <c r="G108" i="8"/>
  <c r="A90" i="9"/>
  <c r="AB106" i="8"/>
  <c r="B90" i="9" s="1"/>
  <c r="K108" i="8" l="1"/>
  <c r="L108" i="8"/>
  <c r="M108" i="8"/>
  <c r="J109" i="8"/>
  <c r="B110" i="8"/>
  <c r="N110" i="8" s="1"/>
  <c r="K94" i="9" s="1"/>
  <c r="D109" i="8"/>
  <c r="H109" i="8"/>
  <c r="E109" i="8"/>
  <c r="I109" i="8"/>
  <c r="I84" i="9"/>
  <c r="F109" i="8"/>
  <c r="C109" i="8"/>
  <c r="G109" i="8"/>
  <c r="J110" i="8" l="1"/>
  <c r="K109" i="8"/>
  <c r="L109" i="8"/>
  <c r="M109" i="8"/>
  <c r="B111" i="8"/>
  <c r="N111" i="8" s="1"/>
  <c r="K95" i="9" s="1"/>
  <c r="D110" i="8"/>
  <c r="H110" i="8"/>
  <c r="E110" i="8"/>
  <c r="I110" i="8"/>
  <c r="I85" i="9"/>
  <c r="F110" i="8"/>
  <c r="C110" i="8"/>
  <c r="G110" i="8"/>
  <c r="J111" i="8" l="1"/>
  <c r="K110" i="8"/>
  <c r="L110" i="8"/>
  <c r="M110" i="8"/>
  <c r="B112" i="8"/>
  <c r="N112" i="8" s="1"/>
  <c r="K96" i="9" s="1"/>
  <c r="D111" i="8"/>
  <c r="H111" i="8"/>
  <c r="E111" i="8"/>
  <c r="I111" i="8"/>
  <c r="I86" i="9"/>
  <c r="F111" i="8"/>
  <c r="C111" i="8"/>
  <c r="G111" i="8"/>
  <c r="J112" i="8" l="1"/>
  <c r="K111" i="8"/>
  <c r="M111" i="8"/>
  <c r="L111" i="8"/>
  <c r="B113" i="8"/>
  <c r="N113" i="8" s="1"/>
  <c r="K97" i="9" s="1"/>
  <c r="D112" i="8"/>
  <c r="H112" i="8"/>
  <c r="E112" i="8"/>
  <c r="I112" i="8"/>
  <c r="I87" i="9"/>
  <c r="F112" i="8"/>
  <c r="C112" i="8"/>
  <c r="G112" i="8"/>
  <c r="K112" i="8" l="1"/>
  <c r="L112" i="8"/>
  <c r="M112" i="8"/>
  <c r="J113" i="8"/>
  <c r="B114" i="8"/>
  <c r="N114" i="8" s="1"/>
  <c r="K98" i="9" s="1"/>
  <c r="D113" i="8"/>
  <c r="H113" i="8"/>
  <c r="E113" i="8"/>
  <c r="I113" i="8"/>
  <c r="I88" i="9"/>
  <c r="F113" i="8"/>
  <c r="C113" i="8"/>
  <c r="G113" i="8"/>
  <c r="J114" i="8" l="1"/>
  <c r="K113" i="8"/>
  <c r="L113" i="8"/>
  <c r="M113" i="8"/>
  <c r="B115" i="8"/>
  <c r="N115" i="8" s="1"/>
  <c r="K99" i="9" s="1"/>
  <c r="D114" i="8"/>
  <c r="H114" i="8"/>
  <c r="E114" i="8"/>
  <c r="I114" i="8"/>
  <c r="I89" i="9"/>
  <c r="F114" i="8"/>
  <c r="C114" i="8"/>
  <c r="G114" i="8"/>
  <c r="J115" i="8" l="1"/>
  <c r="K114" i="8"/>
  <c r="L114" i="8"/>
  <c r="M114" i="8"/>
  <c r="B116" i="8"/>
  <c r="N116" i="8" s="1"/>
  <c r="K100" i="9" s="1"/>
  <c r="D115" i="8"/>
  <c r="H115" i="8"/>
  <c r="E115" i="8"/>
  <c r="I115" i="8"/>
  <c r="I90" i="9"/>
  <c r="F115" i="8"/>
  <c r="C115" i="8"/>
  <c r="G115" i="8"/>
  <c r="K115" i="8" l="1"/>
  <c r="M115" i="8"/>
  <c r="L115" i="8"/>
  <c r="J116" i="8"/>
  <c r="B117" i="8"/>
  <c r="N117" i="8" s="1"/>
  <c r="K101" i="9" s="1"/>
  <c r="D116" i="8"/>
  <c r="H116" i="8"/>
  <c r="E116" i="8"/>
  <c r="I116" i="8"/>
  <c r="F116" i="8"/>
  <c r="C116" i="8"/>
  <c r="G116" i="8"/>
  <c r="J117" i="8" l="1"/>
  <c r="K116" i="8"/>
  <c r="L116" i="8"/>
  <c r="M116" i="8"/>
  <c r="B118" i="8"/>
  <c r="N118" i="8" s="1"/>
  <c r="K102" i="9" s="1"/>
  <c r="D117" i="8"/>
  <c r="H117" i="8"/>
  <c r="E117" i="8"/>
  <c r="I117" i="8"/>
  <c r="F117" i="8"/>
  <c r="C117" i="8"/>
  <c r="G117" i="8"/>
  <c r="M117" i="8" l="1"/>
  <c r="L117" i="8"/>
  <c r="K117" i="8"/>
  <c r="J118" i="8"/>
  <c r="D118" i="8"/>
  <c r="H118" i="8"/>
  <c r="E118" i="8"/>
  <c r="I118" i="8"/>
  <c r="F118" i="8"/>
  <c r="C118" i="8"/>
  <c r="G118" i="8"/>
  <c r="M118" i="8" l="1"/>
  <c r="L118" i="8"/>
  <c r="K118" i="8"/>
</calcChain>
</file>

<file path=xl/sharedStrings.xml><?xml version="1.0" encoding="utf-8"?>
<sst xmlns="http://schemas.openxmlformats.org/spreadsheetml/2006/main" count="462" uniqueCount="355">
  <si>
    <t>団体名</t>
    <rPh sb="0" eb="2">
      <t>ダンタイ</t>
    </rPh>
    <rPh sb="2" eb="3">
      <t>メイ</t>
    </rPh>
    <phoneticPr fontId="1"/>
  </si>
  <si>
    <t>団体名</t>
    <rPh sb="0" eb="2">
      <t>ダンタイ</t>
    </rPh>
    <rPh sb="2" eb="3">
      <t>メイ</t>
    </rPh>
    <phoneticPr fontId="3"/>
  </si>
  <si>
    <t>緊急連絡先（携帯番号等）</t>
    <rPh sb="0" eb="2">
      <t>キンキュウ</t>
    </rPh>
    <rPh sb="2" eb="5">
      <t>レンラクサキ</t>
    </rPh>
    <rPh sb="6" eb="8">
      <t>ケイタイ</t>
    </rPh>
    <rPh sb="8" eb="10">
      <t>バンゴウ</t>
    </rPh>
    <rPh sb="10" eb="11">
      <t>トウ</t>
    </rPh>
    <phoneticPr fontId="3"/>
  </si>
  <si>
    <t>申込区分</t>
    <rPh sb="0" eb="2">
      <t>モウシコミ</t>
    </rPh>
    <rPh sb="2" eb="4">
      <t>クブン</t>
    </rPh>
    <phoneticPr fontId="2"/>
  </si>
  <si>
    <t>希望部署</t>
    <rPh sb="0" eb="4">
      <t>キボウブショ</t>
    </rPh>
    <phoneticPr fontId="2"/>
  </si>
  <si>
    <t>申込責任者名</t>
    <rPh sb="0" eb="2">
      <t>モウシコミ</t>
    </rPh>
    <rPh sb="2" eb="5">
      <t>セキニンシャ</t>
    </rPh>
    <rPh sb="5" eb="6">
      <t>メイ</t>
    </rPh>
    <phoneticPr fontId="3"/>
  </si>
  <si>
    <t>名</t>
    <rPh sb="0" eb="1">
      <t>メイ</t>
    </rPh>
    <phoneticPr fontId="2"/>
  </si>
  <si>
    <t>姓</t>
    <rPh sb="0" eb="1">
      <t>セイ</t>
    </rPh>
    <phoneticPr fontId="2"/>
  </si>
  <si>
    <t>名前</t>
    <rPh sb="0" eb="2">
      <t>ナマエ</t>
    </rPh>
    <phoneticPr fontId="2"/>
  </si>
  <si>
    <t>ﾌﾘｶﾞﾅ</t>
    <phoneticPr fontId="2"/>
  </si>
  <si>
    <t>姓ﾌﾘｶﾞﾅ</t>
    <rPh sb="0" eb="1">
      <t>セイ</t>
    </rPh>
    <phoneticPr fontId="2"/>
  </si>
  <si>
    <t>名ﾌﾘｶﾞﾅ</t>
    <rPh sb="0" eb="1">
      <t>メイ</t>
    </rPh>
    <phoneticPr fontId="2"/>
  </si>
  <si>
    <t>性別</t>
    <rPh sb="0" eb="2">
      <t>セイベツ</t>
    </rPh>
    <phoneticPr fontId="2"/>
  </si>
  <si>
    <t>学年</t>
    <rPh sb="0" eb="2">
      <t>ガクネン</t>
    </rPh>
    <phoneticPr fontId="2"/>
  </si>
  <si>
    <t>ﾅﾝﾊﾞｰ
ｶｰﾄﾞ</t>
    <phoneticPr fontId="2"/>
  </si>
  <si>
    <t>１　団体情報</t>
    <rPh sb="2" eb="6">
      <t>ダンタイジョウホウ</t>
    </rPh>
    <phoneticPr fontId="2"/>
  </si>
  <si>
    <t>２　推薦審判情報</t>
    <rPh sb="2" eb="4">
      <t>スイセン</t>
    </rPh>
    <rPh sb="4" eb="6">
      <t>シンパン</t>
    </rPh>
    <rPh sb="6" eb="8">
      <t>ジョウホウ</t>
    </rPh>
    <phoneticPr fontId="2"/>
  </si>
  <si>
    <t>ナンバーカードについての注意事項</t>
    <rPh sb="12" eb="16">
      <t>チュウイジコウ</t>
    </rPh>
    <phoneticPr fontId="2"/>
  </si>
  <si>
    <t>【大学生】「6-****」は「****」部分のみを入力してください。</t>
    <phoneticPr fontId="2"/>
  </si>
  <si>
    <t>【申込区分】</t>
    <rPh sb="1" eb="3">
      <t>モウシコミ</t>
    </rPh>
    <rPh sb="3" eb="5">
      <t>クブン</t>
    </rPh>
    <phoneticPr fontId="2"/>
  </si>
  <si>
    <t>一般・高校</t>
    <rPh sb="0" eb="2">
      <t>イッパン</t>
    </rPh>
    <rPh sb="3" eb="5">
      <t>コウコウ</t>
    </rPh>
    <phoneticPr fontId="2"/>
  </si>
  <si>
    <t>中学</t>
    <rPh sb="0" eb="2">
      <t>チュウガク</t>
    </rPh>
    <phoneticPr fontId="2"/>
  </si>
  <si>
    <t>小学</t>
    <rPh sb="0" eb="2">
      <t>ショウガク</t>
    </rPh>
    <phoneticPr fontId="2"/>
  </si>
  <si>
    <t>団体コード</t>
    <rPh sb="0" eb="2">
      <t>ダンタイ</t>
    </rPh>
    <phoneticPr fontId="2"/>
  </si>
  <si>
    <t>電話番号</t>
    <rPh sb="0" eb="2">
      <t>デンワ</t>
    </rPh>
    <rPh sb="2" eb="4">
      <t>バンゴウ</t>
    </rPh>
    <phoneticPr fontId="1"/>
  </si>
  <si>
    <t>料金</t>
    <rPh sb="0" eb="2">
      <t>リョウキン</t>
    </rPh>
    <phoneticPr fontId="1"/>
  </si>
  <si>
    <t>団体区分</t>
    <rPh sb="0" eb="4">
      <t>ダンタイクブン</t>
    </rPh>
    <phoneticPr fontId="1"/>
  </si>
  <si>
    <t>申込責任者</t>
    <rPh sb="0" eb="2">
      <t>モウシコミ</t>
    </rPh>
    <rPh sb="2" eb="5">
      <t>セキニンシャ</t>
    </rPh>
    <phoneticPr fontId="1"/>
  </si>
  <si>
    <t>氏名</t>
    <rPh sb="0" eb="2">
      <t>シメイ</t>
    </rPh>
    <phoneticPr fontId="1"/>
  </si>
  <si>
    <t>希望部署</t>
    <rPh sb="0" eb="2">
      <t>キボウ</t>
    </rPh>
    <rPh sb="2" eb="4">
      <t>ブショ</t>
    </rPh>
    <phoneticPr fontId="1"/>
  </si>
  <si>
    <t>種目１</t>
    <rPh sb="0" eb="2">
      <t>シュモク</t>
    </rPh>
    <phoneticPr fontId="2"/>
  </si>
  <si>
    <t>種目</t>
    <rPh sb="0" eb="2">
      <t>シュモク</t>
    </rPh>
    <phoneticPr fontId="2"/>
  </si>
  <si>
    <t>分</t>
    <rPh sb="0" eb="1">
      <t>フン</t>
    </rPh>
    <phoneticPr fontId="2"/>
  </si>
  <si>
    <t>秒</t>
    <rPh sb="0" eb="1">
      <t>ビョウ</t>
    </rPh>
    <phoneticPr fontId="2"/>
  </si>
  <si>
    <t>100/1</t>
    <phoneticPr fontId="2"/>
  </si>
  <si>
    <t>手順２（男子選手　出場種目入力）</t>
    <rPh sb="0" eb="2">
      <t>テジュン</t>
    </rPh>
    <rPh sb="4" eb="8">
      <t>ダンシセンシュ</t>
    </rPh>
    <rPh sb="9" eb="13">
      <t>シュツジョウシュモク</t>
    </rPh>
    <rPh sb="13" eb="15">
      <t>ニュウリョク</t>
    </rPh>
    <phoneticPr fontId="2"/>
  </si>
  <si>
    <t>男子選手　出場種目情報</t>
    <rPh sb="0" eb="2">
      <t>ダンシ</t>
    </rPh>
    <rPh sb="2" eb="4">
      <t>センシュ</t>
    </rPh>
    <rPh sb="5" eb="7">
      <t>シュツジョウ</t>
    </rPh>
    <rPh sb="7" eb="9">
      <t>シュモク</t>
    </rPh>
    <rPh sb="9" eb="11">
      <t>ジョウホウ</t>
    </rPh>
    <phoneticPr fontId="2"/>
  </si>
  <si>
    <t>秒
m</t>
    <rPh sb="0" eb="1">
      <t>ビョウ</t>
    </rPh>
    <phoneticPr fontId="2"/>
  </si>
  <si>
    <t>ﾘﾚﾒﾝ</t>
    <phoneticPr fontId="2"/>
  </si>
  <si>
    <t>【ﾘﾚﾒﾝ】</t>
    <phoneticPr fontId="2"/>
  </si>
  <si>
    <t>男子</t>
    <rPh sb="0" eb="2">
      <t>ダンシ</t>
    </rPh>
    <phoneticPr fontId="2"/>
  </si>
  <si>
    <t>ｶﾅ</t>
    <phoneticPr fontId="2"/>
  </si>
  <si>
    <t>ﾅﾝﾊﾞｰ</t>
    <phoneticPr fontId="2"/>
  </si>
  <si>
    <t>女子</t>
    <rPh sb="0" eb="2">
      <t>ジョシ</t>
    </rPh>
    <phoneticPr fontId="2"/>
  </si>
  <si>
    <t>重複</t>
    <rPh sb="0" eb="2">
      <t>チョウフク</t>
    </rPh>
    <phoneticPr fontId="2"/>
  </si>
  <si>
    <t>種目</t>
    <rPh sb="0" eb="2">
      <t>シュモク</t>
    </rPh>
    <phoneticPr fontId="2"/>
  </si>
  <si>
    <t>実施種目（種目情報シートで編集すること！）</t>
    <rPh sb="0" eb="4">
      <t>ジッシシュモク</t>
    </rPh>
    <rPh sb="5" eb="7">
      <t>シュモク</t>
    </rPh>
    <rPh sb="7" eb="9">
      <t>ジョウホウ</t>
    </rPh>
    <rPh sb="13" eb="15">
      <t>ヘンシュウ</t>
    </rPh>
    <phoneticPr fontId="2"/>
  </si>
  <si>
    <t>手順３（女子選手　出場種目入力）</t>
    <rPh sb="0" eb="2">
      <t>テジュン</t>
    </rPh>
    <rPh sb="4" eb="6">
      <t>ジョシ</t>
    </rPh>
    <rPh sb="6" eb="8">
      <t>センシュ</t>
    </rPh>
    <rPh sb="9" eb="13">
      <t>シュツジョウシュモク</t>
    </rPh>
    <rPh sb="13" eb="15">
      <t>ニュウリョク</t>
    </rPh>
    <phoneticPr fontId="2"/>
  </si>
  <si>
    <t>女子選手　出場種目情報</t>
    <rPh sb="0" eb="2">
      <t>ジョシ</t>
    </rPh>
    <rPh sb="2" eb="4">
      <t>センシュ</t>
    </rPh>
    <rPh sb="5" eb="7">
      <t>シュツジョウ</t>
    </rPh>
    <rPh sb="7" eb="9">
      <t>シュモク</t>
    </rPh>
    <rPh sb="9" eb="11">
      <t>ジョウホウ</t>
    </rPh>
    <phoneticPr fontId="2"/>
  </si>
  <si>
    <t>団体情報</t>
    <rPh sb="0" eb="4">
      <t>ダンタイジョウホウ</t>
    </rPh>
    <phoneticPr fontId="2"/>
  </si>
  <si>
    <t>推薦審判員</t>
    <rPh sb="0" eb="2">
      <t>スイセン</t>
    </rPh>
    <rPh sb="2" eb="5">
      <t>シンパンイン</t>
    </rPh>
    <phoneticPr fontId="2"/>
  </si>
  <si>
    <t>選手情報</t>
    <rPh sb="0" eb="4">
      <t>センシュジョウホウ</t>
    </rPh>
    <phoneticPr fontId="2"/>
  </si>
  <si>
    <t>リレー</t>
    <phoneticPr fontId="2"/>
  </si>
  <si>
    <t>参加料</t>
    <rPh sb="0" eb="3">
      <t>サンカリョウ</t>
    </rPh>
    <phoneticPr fontId="2"/>
  </si>
  <si>
    <t>種目数</t>
    <rPh sb="0" eb="3">
      <t>シュモクスウ</t>
    </rPh>
    <phoneticPr fontId="2"/>
  </si>
  <si>
    <t>単価</t>
    <rPh sb="0" eb="2">
      <t>タンカ</t>
    </rPh>
    <phoneticPr fontId="2"/>
  </si>
  <si>
    <t>合計</t>
    <rPh sb="0" eb="2">
      <t>ゴウケイ</t>
    </rPh>
    <phoneticPr fontId="2"/>
  </si>
  <si>
    <t>合計金額</t>
    <rPh sb="0" eb="4">
      <t>ゴウケイキンガク</t>
    </rPh>
    <phoneticPr fontId="2"/>
  </si>
  <si>
    <t>N1</t>
  </si>
  <si>
    <t>N2</t>
  </si>
  <si>
    <t>SX</t>
  </si>
  <si>
    <t>KC</t>
  </si>
  <si>
    <t>MC</t>
  </si>
  <si>
    <t>ZK</t>
  </si>
  <si>
    <t>S1</t>
  </si>
  <si>
    <t>リレー</t>
    <phoneticPr fontId="3"/>
  </si>
  <si>
    <t>S2</t>
  </si>
  <si>
    <t>S2</t>
    <phoneticPr fontId="2"/>
  </si>
  <si>
    <t>TM</t>
  </si>
  <si>
    <t>S3</t>
  </si>
  <si>
    <t>S4</t>
  </si>
  <si>
    <t>S5</t>
  </si>
  <si>
    <t>S6</t>
  </si>
  <si>
    <t>DB</t>
    <phoneticPr fontId="2"/>
  </si>
  <si>
    <t>①　「種目情報」シートのA列からC列にすべての種目を登録する。</t>
    <rPh sb="3" eb="5">
      <t>シュモク</t>
    </rPh>
    <rPh sb="5" eb="7">
      <t>ジョウホウ</t>
    </rPh>
    <rPh sb="13" eb="14">
      <t>レツ</t>
    </rPh>
    <rPh sb="17" eb="18">
      <t>レツ</t>
    </rPh>
    <rPh sb="23" eb="25">
      <t>シュモク</t>
    </rPh>
    <rPh sb="26" eb="28">
      <t>トウロク</t>
    </rPh>
    <phoneticPr fontId="2"/>
  </si>
  <si>
    <t>②　「手順２」「手順３」シートのAB列からAD列が選択用リスト。必要部分を①のリストから引用する</t>
    <rPh sb="3" eb="5">
      <t>テジュン</t>
    </rPh>
    <rPh sb="8" eb="10">
      <t>テジュン</t>
    </rPh>
    <rPh sb="18" eb="19">
      <t>レツ</t>
    </rPh>
    <rPh sb="23" eb="24">
      <t>レツ</t>
    </rPh>
    <rPh sb="25" eb="28">
      <t>センタクヨウ</t>
    </rPh>
    <rPh sb="32" eb="36">
      <t>ヒツヨウブブン</t>
    </rPh>
    <rPh sb="44" eb="46">
      <t>インヨウ</t>
    </rPh>
    <phoneticPr fontId="2"/>
  </si>
  <si>
    <t>１　団体情報と申込区分のリストについて</t>
    <rPh sb="2" eb="6">
      <t>ダンタイジョウホウ</t>
    </rPh>
    <rPh sb="7" eb="9">
      <t>モウシコミ</t>
    </rPh>
    <rPh sb="9" eb="11">
      <t>クブン</t>
    </rPh>
    <phoneticPr fontId="2"/>
  </si>
  <si>
    <t>「手順１」シートのX列、Y列にリストがある。必要があればその部分を修正する。</t>
    <rPh sb="1" eb="3">
      <t>テジュン</t>
    </rPh>
    <rPh sb="10" eb="11">
      <t>レツ</t>
    </rPh>
    <rPh sb="13" eb="14">
      <t>レツ</t>
    </rPh>
    <rPh sb="22" eb="24">
      <t>ヒツヨウ</t>
    </rPh>
    <rPh sb="30" eb="32">
      <t>ブブン</t>
    </rPh>
    <rPh sb="33" eb="35">
      <t>シュウセイ</t>
    </rPh>
    <phoneticPr fontId="2"/>
  </si>
  <si>
    <t>手順２では男子選手の出場種目情報を作成します。</t>
    <rPh sb="0" eb="2">
      <t>テジュン</t>
    </rPh>
    <rPh sb="5" eb="9">
      <t>ダンシセンシュ</t>
    </rPh>
    <rPh sb="10" eb="14">
      <t>シュツジョウシュモク</t>
    </rPh>
    <rPh sb="14" eb="16">
      <t>ジョウホウ</t>
    </rPh>
    <rPh sb="17" eb="19">
      <t>サクセイ</t>
    </rPh>
    <phoneticPr fontId="2"/>
  </si>
  <si>
    <t>２　実施種目の登録について</t>
    <rPh sb="2" eb="6">
      <t>ジッシシュモク</t>
    </rPh>
    <rPh sb="7" eb="9">
      <t>トウロク</t>
    </rPh>
    <phoneticPr fontId="2"/>
  </si>
  <si>
    <t>１　ナンバーカード欄に手順１で入力した選手のナンバーを入力してください。名前等は自動で入力されます。</t>
    <rPh sb="9" eb="10">
      <t>ラン</t>
    </rPh>
    <rPh sb="11" eb="13">
      <t>テジュン</t>
    </rPh>
    <rPh sb="15" eb="17">
      <t>ニュウリョク</t>
    </rPh>
    <rPh sb="19" eb="21">
      <t>センシュ</t>
    </rPh>
    <rPh sb="27" eb="29">
      <t>ニュウリョク</t>
    </rPh>
    <rPh sb="36" eb="38">
      <t>ナマエ</t>
    </rPh>
    <rPh sb="38" eb="39">
      <t>トウ</t>
    </rPh>
    <rPh sb="40" eb="42">
      <t>ジドウ</t>
    </rPh>
    <rPh sb="43" eb="45">
      <t>ニュウリョク</t>
    </rPh>
    <phoneticPr fontId="2"/>
  </si>
  <si>
    <t>２　「種目１」「種目２」欄に種目と記録を選択または入力してください。12秒10の場合の1/100欄は「10」12秒01の場合の1/100欄は「1」</t>
    <rPh sb="3" eb="5">
      <t>シュモク</t>
    </rPh>
    <rPh sb="8" eb="10">
      <t>シュモク</t>
    </rPh>
    <rPh sb="12" eb="13">
      <t>ラン</t>
    </rPh>
    <rPh sb="14" eb="16">
      <t>シュモク</t>
    </rPh>
    <rPh sb="17" eb="19">
      <t>キロク</t>
    </rPh>
    <rPh sb="20" eb="22">
      <t>センタク</t>
    </rPh>
    <rPh sb="25" eb="27">
      <t>ニュウリョク</t>
    </rPh>
    <rPh sb="36" eb="37">
      <t>ビョウ</t>
    </rPh>
    <rPh sb="40" eb="42">
      <t>バアイ</t>
    </rPh>
    <rPh sb="48" eb="49">
      <t>ラン</t>
    </rPh>
    <rPh sb="56" eb="57">
      <t>ビョウ</t>
    </rPh>
    <rPh sb="60" eb="62">
      <t>バアイ</t>
    </rPh>
    <rPh sb="68" eb="69">
      <t>ラン</t>
    </rPh>
    <phoneticPr fontId="2"/>
  </si>
  <si>
    <t>1/100
cm</t>
    <phoneticPr fontId="2"/>
  </si>
  <si>
    <t>DB</t>
    <phoneticPr fontId="2"/>
  </si>
  <si>
    <t>【中学生】学校番号（３ケタ）＋校内の番号（２ケタ）を入力してください。 (例）向洋中「200」のゼッケン「12」の場合→「20012」</t>
    <rPh sb="3" eb="4">
      <t>セイ</t>
    </rPh>
    <phoneticPr fontId="2"/>
  </si>
  <si>
    <t>【小学生】1,2,3…のように整数を1から順にナンバーカード欄に入力してください。</t>
    <rPh sb="1" eb="4">
      <t>ショウガクセイ</t>
    </rPh>
    <rPh sb="15" eb="17">
      <t>セイスウ</t>
    </rPh>
    <rPh sb="21" eb="22">
      <t>ジュン</t>
    </rPh>
    <rPh sb="30" eb="31">
      <t>ラン</t>
    </rPh>
    <rPh sb="32" eb="34">
      <t>ニュウリョク</t>
    </rPh>
    <phoneticPr fontId="2"/>
  </si>
  <si>
    <t>選択して下さい</t>
    <rPh sb="0" eb="2">
      <t>センタク</t>
    </rPh>
    <rPh sb="4" eb="5">
      <t>クダ</t>
    </rPh>
    <phoneticPr fontId="1"/>
  </si>
  <si>
    <t>選択して下さい</t>
    <rPh sb="0" eb="2">
      <t>センタク</t>
    </rPh>
    <rPh sb="4" eb="5">
      <t>クダ</t>
    </rPh>
    <phoneticPr fontId="2"/>
  </si>
  <si>
    <t>所属団体リスト</t>
    <rPh sb="0" eb="4">
      <t>ショゾクダンタイ</t>
    </rPh>
    <phoneticPr fontId="2"/>
  </si>
  <si>
    <t>申込区分リスト</t>
    <rPh sb="0" eb="2">
      <t>モウシコミ</t>
    </rPh>
    <rPh sb="2" eb="4">
      <t>クブン</t>
    </rPh>
    <phoneticPr fontId="2"/>
  </si>
  <si>
    <t>参加料リスト</t>
    <rPh sb="0" eb="3">
      <t>サンカリョウ</t>
    </rPh>
    <phoneticPr fontId="2"/>
  </si>
  <si>
    <t>S1 S2　作成用種目リスト（編集は種目情報シートで！）</t>
    <rPh sb="6" eb="9">
      <t>サクセイヨウ</t>
    </rPh>
    <rPh sb="9" eb="11">
      <t>シュモク</t>
    </rPh>
    <rPh sb="15" eb="17">
      <t>ヘンシュウ</t>
    </rPh>
    <rPh sb="18" eb="20">
      <t>シュモク</t>
    </rPh>
    <rPh sb="20" eb="22">
      <t>ジョウホウ</t>
    </rPh>
    <phoneticPr fontId="2"/>
  </si>
  <si>
    <t>団体名の選択</t>
    <rPh sb="0" eb="3">
      <t>ダンタイメイ</t>
    </rPh>
    <rPh sb="4" eb="6">
      <t>センタク</t>
    </rPh>
    <phoneticPr fontId="2"/>
  </si>
  <si>
    <t>団体区分の選択</t>
    <rPh sb="0" eb="4">
      <t>ダンタイクブン</t>
    </rPh>
    <rPh sb="5" eb="7">
      <t>センタク</t>
    </rPh>
    <phoneticPr fontId="2"/>
  </si>
  <si>
    <t>手順４では入力データの簡易確認を行います。</t>
    <rPh sb="0" eb="2">
      <t>テジュン</t>
    </rPh>
    <rPh sb="5" eb="7">
      <t>ニュウリョク</t>
    </rPh>
    <rPh sb="11" eb="15">
      <t>カンイカクニン</t>
    </rPh>
    <rPh sb="16" eb="17">
      <t>オコナ</t>
    </rPh>
    <phoneticPr fontId="2"/>
  </si>
  <si>
    <t>入力・チェックが完了したら、「手順２」シートへ進んでください。</t>
    <rPh sb="0" eb="2">
      <t>ニュウリョク</t>
    </rPh>
    <rPh sb="8" eb="10">
      <t>カンリョウ</t>
    </rPh>
    <rPh sb="15" eb="17">
      <t>テジュン</t>
    </rPh>
    <rPh sb="23" eb="24">
      <t>スス</t>
    </rPh>
    <phoneticPr fontId="2"/>
  </si>
  <si>
    <t>「手順４」では入力データの簡易確認を行います。</t>
    <rPh sb="1" eb="3">
      <t>テジュン</t>
    </rPh>
    <rPh sb="7" eb="9">
      <t>ニュウリョク</t>
    </rPh>
    <rPh sb="13" eb="17">
      <t>カンイカクニン</t>
    </rPh>
    <rPh sb="18" eb="19">
      <t>オコナ</t>
    </rPh>
    <phoneticPr fontId="2"/>
  </si>
  <si>
    <t>１　作業は「手順１」から「手順５」まであります。</t>
    <rPh sb="2" eb="4">
      <t>サギョウ</t>
    </rPh>
    <rPh sb="6" eb="8">
      <t>テジュン</t>
    </rPh>
    <rPh sb="13" eb="15">
      <t>テジュン</t>
    </rPh>
    <phoneticPr fontId="2"/>
  </si>
  <si>
    <t>手順４　入力データの簡易確認</t>
    <rPh sb="0" eb="2">
      <t>テジュン</t>
    </rPh>
    <rPh sb="4" eb="6">
      <t>ニュウリョク</t>
    </rPh>
    <rPh sb="10" eb="12">
      <t>カンイ</t>
    </rPh>
    <rPh sb="12" eb="14">
      <t>カクニン</t>
    </rPh>
    <phoneticPr fontId="2"/>
  </si>
  <si>
    <t>男子の選手登録</t>
    <rPh sb="0" eb="2">
      <t>ダンシ</t>
    </rPh>
    <rPh sb="3" eb="5">
      <t>センシュ</t>
    </rPh>
    <rPh sb="5" eb="7">
      <t>トウロク</t>
    </rPh>
    <phoneticPr fontId="2"/>
  </si>
  <si>
    <t>男子のリレーメンバー</t>
    <rPh sb="0" eb="2">
      <t>ダンシ</t>
    </rPh>
    <phoneticPr fontId="2"/>
  </si>
  <si>
    <t>男子の種目選択</t>
    <rPh sb="0" eb="2">
      <t>ダンシ</t>
    </rPh>
    <rPh sb="3" eb="5">
      <t>シュモク</t>
    </rPh>
    <rPh sb="5" eb="7">
      <t>センタク</t>
    </rPh>
    <phoneticPr fontId="2"/>
  </si>
  <si>
    <t>女子の選手登録</t>
    <rPh sb="0" eb="2">
      <t>ジョシ</t>
    </rPh>
    <rPh sb="3" eb="5">
      <t>センシュ</t>
    </rPh>
    <rPh sb="5" eb="7">
      <t>トウロク</t>
    </rPh>
    <phoneticPr fontId="2"/>
  </si>
  <si>
    <t>女子のリレーメンバー</t>
    <rPh sb="0" eb="2">
      <t>ジョシ</t>
    </rPh>
    <phoneticPr fontId="2"/>
  </si>
  <si>
    <t>女子の種目選択</t>
    <rPh sb="0" eb="2">
      <t>ジョシ</t>
    </rPh>
    <rPh sb="3" eb="5">
      <t>シュモク</t>
    </rPh>
    <rPh sb="5" eb="7">
      <t>センタク</t>
    </rPh>
    <phoneticPr fontId="2"/>
  </si>
  <si>
    <t>５　入力・チェックが完了したら、「手順３」シートへ進んでください。</t>
    <rPh sb="2" eb="4">
      <t>ニュウリョク</t>
    </rPh>
    <rPh sb="10" eb="12">
      <t>カンリョウ</t>
    </rPh>
    <rPh sb="17" eb="19">
      <t>テジュン</t>
    </rPh>
    <rPh sb="25" eb="26">
      <t>スス</t>
    </rPh>
    <phoneticPr fontId="2"/>
  </si>
  <si>
    <t>通し番号</t>
    <rPh sb="0" eb="1">
      <t>トオ</t>
    </rPh>
    <rPh sb="2" eb="4">
      <t>バンゴウ</t>
    </rPh>
    <phoneticPr fontId="2"/>
  </si>
  <si>
    <t>女子の選手登録</t>
    <rPh sb="0" eb="2">
      <t>ジョシ</t>
    </rPh>
    <rPh sb="3" eb="7">
      <t>センシュトウロク</t>
    </rPh>
    <phoneticPr fontId="2"/>
  </si>
  <si>
    <t>２　「●完了」となっていない項目がれば、その手順に戻って入力内容を確認してください。</t>
    <rPh sb="4" eb="6">
      <t>カンリョウ</t>
    </rPh>
    <rPh sb="14" eb="16">
      <t>コウモク</t>
    </rPh>
    <phoneticPr fontId="2"/>
  </si>
  <si>
    <t>Relay</t>
    <phoneticPr fontId="2"/>
  </si>
  <si>
    <t>Relay</t>
    <phoneticPr fontId="2"/>
  </si>
  <si>
    <t>４　下表の一番上の行（１２行）から順に行を空けることなく情報を入力してください。</t>
    <rPh sb="2" eb="4">
      <t>カヒョウ</t>
    </rPh>
    <rPh sb="5" eb="7">
      <t>イチバン</t>
    </rPh>
    <rPh sb="7" eb="8">
      <t>ウエ</t>
    </rPh>
    <rPh sb="9" eb="10">
      <t>ギョウ</t>
    </rPh>
    <rPh sb="13" eb="14">
      <t>ギョウ</t>
    </rPh>
    <rPh sb="17" eb="18">
      <t>ジュン</t>
    </rPh>
    <rPh sb="19" eb="20">
      <t>ギョウ</t>
    </rPh>
    <rPh sb="21" eb="22">
      <t>ア</t>
    </rPh>
    <rPh sb="28" eb="30">
      <t>ジョウホウ</t>
    </rPh>
    <rPh sb="31" eb="33">
      <t>ニュウリョク</t>
    </rPh>
    <phoneticPr fontId="2"/>
  </si>
  <si>
    <t>手順５では申込用紙の印刷とデータの保存を行います。</t>
    <rPh sb="0" eb="2">
      <t>テジュン</t>
    </rPh>
    <rPh sb="5" eb="7">
      <t>モウシコミ</t>
    </rPh>
    <rPh sb="7" eb="9">
      <t>ヨウシ</t>
    </rPh>
    <rPh sb="10" eb="12">
      <t>インサツ</t>
    </rPh>
    <rPh sb="17" eb="19">
      <t>ホゾン</t>
    </rPh>
    <rPh sb="20" eb="21">
      <t>オコナ</t>
    </rPh>
    <phoneticPr fontId="2"/>
  </si>
  <si>
    <t>このシートを印刷して、「学校番号_学校名」または「団体名」の名前をつけて保存をしてください。</t>
    <rPh sb="6" eb="8">
      <t>インサツ</t>
    </rPh>
    <rPh sb="12" eb="16">
      <t>ガッコウバンゴウ</t>
    </rPh>
    <rPh sb="17" eb="20">
      <t>ガッコウメイ</t>
    </rPh>
    <rPh sb="25" eb="28">
      <t>ダンタイメイ</t>
    </rPh>
    <rPh sb="30" eb="32">
      <t>ナマエ</t>
    </rPh>
    <rPh sb="36" eb="38">
      <t>ホゾン</t>
    </rPh>
    <phoneticPr fontId="2"/>
  </si>
  <si>
    <t>３　男子選手名簿</t>
    <rPh sb="2" eb="4">
      <t>ダンシ</t>
    </rPh>
    <rPh sb="4" eb="6">
      <t>センシュ</t>
    </rPh>
    <rPh sb="6" eb="8">
      <t>メイボ</t>
    </rPh>
    <phoneticPr fontId="2"/>
  </si>
  <si>
    <t>４　女子選手名簿</t>
    <rPh sb="2" eb="4">
      <t>ジョシ</t>
    </rPh>
    <rPh sb="4" eb="6">
      <t>センシュ</t>
    </rPh>
    <rPh sb="6" eb="8">
      <t>メイボ</t>
    </rPh>
    <phoneticPr fontId="2"/>
  </si>
  <si>
    <t>③　「手順５」シートのAKからANも要確認（S1,S2データ作成用）</t>
    <rPh sb="3" eb="5">
      <t>テジュン</t>
    </rPh>
    <rPh sb="18" eb="21">
      <t>ヨウカクニン</t>
    </rPh>
    <rPh sb="30" eb="33">
      <t>サクセイヨウ</t>
    </rPh>
    <phoneticPr fontId="2"/>
  </si>
  <si>
    <t>手順１（団体情報等の入力　選手名簿の作成）</t>
    <rPh sb="0" eb="2">
      <t>テジュン</t>
    </rPh>
    <rPh sb="4" eb="8">
      <t>ダンタイジョウホウ</t>
    </rPh>
    <rPh sb="8" eb="9">
      <t>トウ</t>
    </rPh>
    <rPh sb="10" eb="12">
      <t>ニュウリョク</t>
    </rPh>
    <rPh sb="13" eb="17">
      <t>センシュメイボ</t>
    </rPh>
    <rPh sb="18" eb="20">
      <t>サクセイ</t>
    </rPh>
    <phoneticPr fontId="2"/>
  </si>
  <si>
    <t>「手順１」では団体情報，競技役員情報、選手名簿　を作成します。</t>
    <rPh sb="1" eb="3">
      <t>テジュン</t>
    </rPh>
    <rPh sb="7" eb="11">
      <t>ダンタイジョウホウ</t>
    </rPh>
    <rPh sb="12" eb="16">
      <t>キョウギヤクイン</t>
    </rPh>
    <rPh sb="16" eb="18">
      <t>ジョウホウ</t>
    </rPh>
    <rPh sb="19" eb="21">
      <t>センシュ</t>
    </rPh>
    <rPh sb="21" eb="23">
      <t>メイボ</t>
    </rPh>
    <rPh sb="25" eb="27">
      <t>サクセイ</t>
    </rPh>
    <phoneticPr fontId="2"/>
  </si>
  <si>
    <t>「手順２」では男子選手の出場種目情報を作成します。</t>
    <rPh sb="1" eb="3">
      <t>テジュン</t>
    </rPh>
    <rPh sb="7" eb="11">
      <t>ダンシセンシュ</t>
    </rPh>
    <rPh sb="12" eb="16">
      <t>シュツジョウシュモク</t>
    </rPh>
    <rPh sb="16" eb="18">
      <t>ジョウホウ</t>
    </rPh>
    <rPh sb="19" eb="21">
      <t>サクセイ</t>
    </rPh>
    <phoneticPr fontId="2"/>
  </si>
  <si>
    <t>「手順３」では女子選手の出場種目情報を作成します。</t>
    <rPh sb="1" eb="3">
      <t>テジュン</t>
    </rPh>
    <rPh sb="7" eb="9">
      <t>ジョシ</t>
    </rPh>
    <rPh sb="9" eb="11">
      <t>センシュ</t>
    </rPh>
    <rPh sb="12" eb="14">
      <t>シュツジョウ</t>
    </rPh>
    <rPh sb="14" eb="16">
      <t>シュモク</t>
    </rPh>
    <rPh sb="16" eb="18">
      <t>ジョウホウ</t>
    </rPh>
    <rPh sb="19" eb="21">
      <t>サクセイ</t>
    </rPh>
    <phoneticPr fontId="2"/>
  </si>
  <si>
    <t>手順１では　１団体情報　２推薦審判情報　３男子選手名簿　４女子選手名簿を作成します。</t>
    <rPh sb="0" eb="2">
      <t>テジュン</t>
    </rPh>
    <rPh sb="7" eb="11">
      <t>ダンタイジョウホウ</t>
    </rPh>
    <rPh sb="13" eb="19">
      <t>スイセンシンパンジョウホウ</t>
    </rPh>
    <rPh sb="21" eb="23">
      <t>ダンシ</t>
    </rPh>
    <rPh sb="23" eb="25">
      <t>センシュ</t>
    </rPh>
    <rPh sb="25" eb="27">
      <t>メイボ</t>
    </rPh>
    <rPh sb="29" eb="31">
      <t>ジョシ</t>
    </rPh>
    <rPh sb="31" eb="33">
      <t>センシュ</t>
    </rPh>
    <rPh sb="33" eb="35">
      <t>メイボ</t>
    </rPh>
    <rPh sb="36" eb="38">
      <t>サクセイ</t>
    </rPh>
    <phoneticPr fontId="2"/>
  </si>
  <si>
    <t>１　以下のチェック項目のすべてが「●完了」となっていれば「手順５」シートに進んでください。</t>
    <rPh sb="2" eb="4">
      <t>イカ</t>
    </rPh>
    <rPh sb="9" eb="11">
      <t>コウモク</t>
    </rPh>
    <rPh sb="18" eb="20">
      <t>カンリョウ</t>
    </rPh>
    <rPh sb="29" eb="31">
      <t>テジュン</t>
    </rPh>
    <rPh sb="37" eb="38">
      <t>スス</t>
    </rPh>
    <phoneticPr fontId="2"/>
  </si>
  <si>
    <t>２　「手順１」から「手順５」シートを順に選択して、作業を進めてください。</t>
    <rPh sb="3" eb="5">
      <t>テジュン</t>
    </rPh>
    <rPh sb="10" eb="12">
      <t>テジュン</t>
    </rPh>
    <rPh sb="18" eb="19">
      <t>ジュン</t>
    </rPh>
    <rPh sb="20" eb="22">
      <t>センタク</t>
    </rPh>
    <rPh sb="25" eb="27">
      <t>サギョウ</t>
    </rPh>
    <rPh sb="28" eb="29">
      <t>スス</t>
    </rPh>
    <phoneticPr fontId="2"/>
  </si>
  <si>
    <t>３　「切り取り」＆「貼り付け」は絶対に行わないでください。「コピー」＆「貼り付け」は可能です。</t>
    <rPh sb="3" eb="4">
      <t>キ</t>
    </rPh>
    <rPh sb="5" eb="6">
      <t>ト</t>
    </rPh>
    <rPh sb="10" eb="11">
      <t>ハ</t>
    </rPh>
    <rPh sb="12" eb="13">
      <t>ツ</t>
    </rPh>
    <rPh sb="16" eb="18">
      <t>ゼッタイ</t>
    </rPh>
    <rPh sb="19" eb="20">
      <t>オコナ</t>
    </rPh>
    <rPh sb="36" eb="37">
      <t>ハ</t>
    </rPh>
    <rPh sb="38" eb="39">
      <t>ツ</t>
    </rPh>
    <rPh sb="42" eb="44">
      <t>カノウ</t>
    </rPh>
    <phoneticPr fontId="2"/>
  </si>
  <si>
    <t>４　印刷範囲外（グレーの欄）や上記以外のシートには管理者用の数式等が入っています。変更を加えないでください。</t>
    <rPh sb="2" eb="7">
      <t>インサツハンイガイ</t>
    </rPh>
    <rPh sb="12" eb="13">
      <t>ラン</t>
    </rPh>
    <rPh sb="15" eb="19">
      <t>ジョウキイガイ</t>
    </rPh>
    <rPh sb="25" eb="29">
      <t>カンリシャヨウ</t>
    </rPh>
    <rPh sb="30" eb="32">
      <t>スウシキ</t>
    </rPh>
    <rPh sb="32" eb="33">
      <t>トウ</t>
    </rPh>
    <rPh sb="34" eb="35">
      <t>ハイ</t>
    </rPh>
    <rPh sb="41" eb="43">
      <t>ヘンコウ</t>
    </rPh>
    <rPh sb="44" eb="45">
      <t>クワ</t>
    </rPh>
    <phoneticPr fontId="2"/>
  </si>
  <si>
    <t>　※「手順１」で作成した選手名簿は神戸市陸協主催の他の大会申込ファイル作成時にも使えます。</t>
    <rPh sb="3" eb="5">
      <t>テジュン</t>
    </rPh>
    <rPh sb="8" eb="10">
      <t>サクセイ</t>
    </rPh>
    <rPh sb="12" eb="14">
      <t>センシュ</t>
    </rPh>
    <rPh sb="14" eb="16">
      <t>メイボ</t>
    </rPh>
    <rPh sb="17" eb="20">
      <t>コウベシ</t>
    </rPh>
    <rPh sb="20" eb="21">
      <t>リク</t>
    </rPh>
    <rPh sb="21" eb="22">
      <t>キョウ</t>
    </rPh>
    <rPh sb="22" eb="24">
      <t>シュサイ</t>
    </rPh>
    <rPh sb="25" eb="26">
      <t>タ</t>
    </rPh>
    <rPh sb="27" eb="29">
      <t>タイカイ</t>
    </rPh>
    <rPh sb="29" eb="31">
      <t>モウシコミ</t>
    </rPh>
    <rPh sb="35" eb="37">
      <t>サクセイ</t>
    </rPh>
    <rPh sb="37" eb="38">
      <t>トキ</t>
    </rPh>
    <rPh sb="40" eb="41">
      <t>ツカ</t>
    </rPh>
    <phoneticPr fontId="2"/>
  </si>
  <si>
    <t>男子のリレー記録</t>
    <rPh sb="0" eb="2">
      <t>ダンシ</t>
    </rPh>
    <rPh sb="6" eb="8">
      <t>キロク</t>
    </rPh>
    <phoneticPr fontId="2"/>
  </si>
  <si>
    <t>女子のリレー記録</t>
    <rPh sb="0" eb="2">
      <t>ジョシ</t>
    </rPh>
    <rPh sb="6" eb="8">
      <t>キロク</t>
    </rPh>
    <phoneticPr fontId="2"/>
  </si>
  <si>
    <t>手順２では女子選手の出場種目情報を作成します。</t>
    <rPh sb="0" eb="2">
      <t>テジュン</t>
    </rPh>
    <rPh sb="5" eb="7">
      <t>ジョシ</t>
    </rPh>
    <rPh sb="7" eb="9">
      <t>センシュ</t>
    </rPh>
    <rPh sb="10" eb="14">
      <t>シュツジョウシュモク</t>
    </rPh>
    <rPh sb="14" eb="16">
      <t>ジョウホウ</t>
    </rPh>
    <rPh sb="17" eb="19">
      <t>サクセイ</t>
    </rPh>
    <phoneticPr fontId="2"/>
  </si>
  <si>
    <t>A</t>
    <phoneticPr fontId="2"/>
  </si>
  <si>
    <t>B</t>
    <phoneticPr fontId="2"/>
  </si>
  <si>
    <t>B</t>
    <phoneticPr fontId="2"/>
  </si>
  <si>
    <t>A</t>
    <phoneticPr fontId="2"/>
  </si>
  <si>
    <t>プログラム</t>
    <phoneticPr fontId="2"/>
  </si>
  <si>
    <t>女A</t>
    <rPh sb="0" eb="1">
      <t>オンナ</t>
    </rPh>
    <phoneticPr fontId="2"/>
  </si>
  <si>
    <t>女B</t>
    <rPh sb="0" eb="1">
      <t>オンナ</t>
    </rPh>
    <phoneticPr fontId="2"/>
  </si>
  <si>
    <t>男A</t>
    <rPh sb="0" eb="1">
      <t>オトコ</t>
    </rPh>
    <phoneticPr fontId="2"/>
  </si>
  <si>
    <t>男B</t>
    <rPh sb="0" eb="1">
      <t>オトコ</t>
    </rPh>
    <phoneticPr fontId="2"/>
  </si>
  <si>
    <t>A</t>
    <phoneticPr fontId="2"/>
  </si>
  <si>
    <t>B</t>
    <phoneticPr fontId="2"/>
  </si>
  <si>
    <t>4*200mR</t>
    <phoneticPr fontId="2"/>
  </si>
  <si>
    <t>4*100mR記録</t>
    <phoneticPr fontId="2"/>
  </si>
  <si>
    <t>4*100mR記録</t>
    <rPh sb="7" eb="9">
      <t>キロク</t>
    </rPh>
    <phoneticPr fontId="2"/>
  </si>
  <si>
    <t>男子4*100R記録</t>
    <rPh sb="0" eb="2">
      <t>ダンシ</t>
    </rPh>
    <rPh sb="8" eb="10">
      <t>キロク</t>
    </rPh>
    <phoneticPr fontId="2"/>
  </si>
  <si>
    <t>女子4*100R記録</t>
    <rPh sb="0" eb="2">
      <t>ジョシ</t>
    </rPh>
    <rPh sb="8" eb="10">
      <t>キロク</t>
    </rPh>
    <phoneticPr fontId="2"/>
  </si>
  <si>
    <t>286001 神大住吉小</t>
  </si>
  <si>
    <t>286002 神大明石小</t>
  </si>
  <si>
    <t>286201 成徳小</t>
  </si>
  <si>
    <t>286202 高羽小</t>
  </si>
  <si>
    <t>286203 鶴甲小</t>
  </si>
  <si>
    <t>286204 西郷小</t>
  </si>
  <si>
    <t>286205 六甲小</t>
  </si>
  <si>
    <t>286206 灘小</t>
  </si>
  <si>
    <t>286207 西灘小</t>
  </si>
  <si>
    <t>286208 稗田小</t>
  </si>
  <si>
    <t>286209 美野丘小</t>
  </si>
  <si>
    <t>286210 摩耶小</t>
  </si>
  <si>
    <t>286211 福住小</t>
  </si>
  <si>
    <t>286212 六甲山小</t>
  </si>
  <si>
    <t>286301 上筒井小</t>
  </si>
  <si>
    <t>286302 なぎさ小</t>
  </si>
  <si>
    <t>286303 宮本小</t>
  </si>
  <si>
    <t>286304 春日野小</t>
  </si>
  <si>
    <t>286305 雲中小</t>
  </si>
  <si>
    <t>286306 中央小</t>
  </si>
  <si>
    <t>286307 こうべ小</t>
  </si>
  <si>
    <t>286308 山の手小</t>
  </si>
  <si>
    <t>286309 湊小</t>
  </si>
  <si>
    <t>286310 湊川多聞小</t>
  </si>
  <si>
    <t>286401 平野小</t>
  </si>
  <si>
    <t>286402 湊山小</t>
  </si>
  <si>
    <t>286403 荒田小</t>
  </si>
  <si>
    <t>286404 夢野の丘小</t>
  </si>
  <si>
    <t>286405 会下山小</t>
  </si>
  <si>
    <t>286406 兵庫大開小</t>
  </si>
  <si>
    <t>286407 水木小</t>
  </si>
  <si>
    <t>286408 和田岬小</t>
  </si>
  <si>
    <t>286409 明親小</t>
  </si>
  <si>
    <t>286410 浜山小</t>
  </si>
  <si>
    <t>286501 有馬小</t>
  </si>
  <si>
    <t>286502 有野小</t>
  </si>
  <si>
    <t>286503 藤原台小</t>
  </si>
  <si>
    <t>286504 西山小</t>
  </si>
  <si>
    <t>286505 有野台小</t>
  </si>
  <si>
    <t>286506 有野東小</t>
  </si>
  <si>
    <t>286507 唐櫃小</t>
  </si>
  <si>
    <t>286508 大池小</t>
  </si>
  <si>
    <t>286509 花山小</t>
  </si>
  <si>
    <t>286510 谷上小</t>
  </si>
  <si>
    <t>286511 箕谷小</t>
  </si>
  <si>
    <t>286512 桂木小</t>
  </si>
  <si>
    <t>286513 広陵小</t>
  </si>
  <si>
    <t>286514 筑紫が丘小</t>
  </si>
  <si>
    <t>286515 桜の宮小</t>
  </si>
  <si>
    <t>286516 甲緑小</t>
  </si>
  <si>
    <t>286517 山田小</t>
  </si>
  <si>
    <t>286518 小部東小</t>
  </si>
  <si>
    <t>286519 小部小</t>
  </si>
  <si>
    <t>286520 泉台小</t>
  </si>
  <si>
    <t>286521 鈴蘭台小</t>
  </si>
  <si>
    <t>286522 北五葉小</t>
  </si>
  <si>
    <t>286523 南五葉小</t>
  </si>
  <si>
    <t>286524 君影小</t>
  </si>
  <si>
    <t>286525 星和台小</t>
  </si>
  <si>
    <t>286526 ひよどり台小</t>
  </si>
  <si>
    <t>286527 藍那小</t>
  </si>
  <si>
    <t>286528 道場小</t>
  </si>
  <si>
    <t>286529 八多小</t>
  </si>
  <si>
    <t>286530 大沢小</t>
  </si>
  <si>
    <t>286531 長尾小</t>
  </si>
  <si>
    <t>286532 鹿の子台小</t>
  </si>
  <si>
    <t>286533 好徳小</t>
  </si>
  <si>
    <t>286534 淡河小</t>
  </si>
  <si>
    <t>286601 室内小</t>
  </si>
  <si>
    <t>286602 名倉小</t>
  </si>
  <si>
    <t>286603 雲雀丘小</t>
  </si>
  <si>
    <t>286604 丸山小</t>
  </si>
  <si>
    <t>286605 宮川小</t>
  </si>
  <si>
    <t>286606 池田小</t>
  </si>
  <si>
    <t>286607 蓮池小</t>
  </si>
  <si>
    <t>286608 長田小</t>
  </si>
  <si>
    <t>286609 五位の池小</t>
  </si>
  <si>
    <t>286610 御蔵小</t>
  </si>
  <si>
    <t>286611 真野小</t>
  </si>
  <si>
    <t>286612 長田南小</t>
  </si>
  <si>
    <t>286613 真陽小</t>
  </si>
  <si>
    <t>286614 駒ケ林小</t>
  </si>
  <si>
    <t>286701 だいち小</t>
  </si>
  <si>
    <t>286702 若宮小</t>
  </si>
  <si>
    <t>286703 西須磨小</t>
  </si>
  <si>
    <t>286704 北須磨小</t>
  </si>
  <si>
    <t>286705 高倉台小</t>
  </si>
  <si>
    <t>286706 多井畑小</t>
  </si>
  <si>
    <t>286707 板宿小</t>
  </si>
  <si>
    <t>286708 東須磨小</t>
  </si>
  <si>
    <t>286709 若草小</t>
  </si>
  <si>
    <t>286710 妙法寺小</t>
  </si>
  <si>
    <t>286711 横尾小</t>
  </si>
  <si>
    <t>286712 白川小</t>
  </si>
  <si>
    <t>286713 神の谷小</t>
  </si>
  <si>
    <t>286714 松尾小</t>
  </si>
  <si>
    <t>286715 東落合小</t>
  </si>
  <si>
    <t>286716 花谷小</t>
  </si>
  <si>
    <t>286717 西落合小</t>
  </si>
  <si>
    <t>286718 南落合小</t>
  </si>
  <si>
    <t>286719 竜が台小</t>
  </si>
  <si>
    <t>286720 菅の台小</t>
  </si>
  <si>
    <t>286801 塩屋北小</t>
  </si>
  <si>
    <t>286802 下畑台小</t>
  </si>
  <si>
    <t>286803 つつじが丘小</t>
  </si>
  <si>
    <t>286804 塩屋小</t>
  </si>
  <si>
    <t>286805 乙木小</t>
  </si>
  <si>
    <t>286806 東垂水小</t>
  </si>
  <si>
    <t>286807 名谷小</t>
  </si>
  <si>
    <t>286808 福田小</t>
  </si>
  <si>
    <t>286809 高丸小</t>
  </si>
  <si>
    <t>286810 千鳥が丘小</t>
  </si>
  <si>
    <t>286811 千代が丘小</t>
  </si>
  <si>
    <t>286812 垂水小</t>
  </si>
  <si>
    <t>286813 霞ケ丘小</t>
  </si>
  <si>
    <t>286814 東舞子小</t>
  </si>
  <si>
    <t>286815 舞子小</t>
  </si>
  <si>
    <t>286816 西舞子小</t>
  </si>
  <si>
    <t>286817 西脇小</t>
  </si>
  <si>
    <t>286818 多聞南小</t>
  </si>
  <si>
    <t>286819 多聞東小</t>
  </si>
  <si>
    <t>286820 小束山小</t>
  </si>
  <si>
    <t>286821 本多聞小</t>
  </si>
  <si>
    <t>286822 多聞台小</t>
  </si>
  <si>
    <t>286823 神陵台小</t>
  </si>
  <si>
    <t>286901 東町小</t>
  </si>
  <si>
    <t>286902 小寺小</t>
  </si>
  <si>
    <t>286903 長坂小</t>
  </si>
  <si>
    <t>286904 有瀬小</t>
  </si>
  <si>
    <t>286905 太山寺小</t>
  </si>
  <si>
    <t>286906 井吹東小</t>
  </si>
  <si>
    <t>286907 井吹西小</t>
  </si>
  <si>
    <t>286908 伊川谷小</t>
  </si>
  <si>
    <t>286909 櫨谷小</t>
  </si>
  <si>
    <t>286910 糀台小</t>
  </si>
  <si>
    <t>286911 狩場台小</t>
  </si>
  <si>
    <t>286912 竹の台小</t>
  </si>
  <si>
    <t>286913 樫野台小</t>
  </si>
  <si>
    <t>286914 木津小</t>
  </si>
  <si>
    <t>286915 桜が丘小</t>
  </si>
  <si>
    <t>286916 押部谷小</t>
  </si>
  <si>
    <t>286917 月が丘小</t>
  </si>
  <si>
    <t>286918 北山小</t>
  </si>
  <si>
    <t>286919 高和小</t>
  </si>
  <si>
    <t>286920 高津橋小</t>
  </si>
  <si>
    <t>286921 玉津第一小</t>
  </si>
  <si>
    <t>286922 枝吉小</t>
  </si>
  <si>
    <t>286923 出合小</t>
  </si>
  <si>
    <t>286924 美賀多台小</t>
  </si>
  <si>
    <t>286925 春日台小</t>
  </si>
  <si>
    <t>286926 平野小</t>
  </si>
  <si>
    <t>286927 神出小</t>
  </si>
  <si>
    <t>286928 岩岡小</t>
  </si>
  <si>
    <t>287001 アスロンＡＣ</t>
  </si>
  <si>
    <t>286287 淡路陸上教室</t>
  </si>
  <si>
    <t>281060 明石JRC</t>
  </si>
  <si>
    <t>286289 TRINITY.AC</t>
  </si>
  <si>
    <t>女800ｍｵｰﾌﾟﾝ</t>
    <rPh sb="0" eb="1">
      <t>オンナ</t>
    </rPh>
    <phoneticPr fontId="2"/>
  </si>
  <si>
    <t>00626 0</t>
  </si>
  <si>
    <t>男1500ｍｵｰﾌﾟﾝ</t>
    <rPh sb="0" eb="1">
      <t>オトコ</t>
    </rPh>
    <phoneticPr fontId="2"/>
  </si>
  <si>
    <t>00826 0</t>
  </si>
  <si>
    <t>３　4×100ｍＲに出場する学校は、6名以内のﾘﾚﾒﾝ欄の「男A」「男B」を選択して、リレーの記録を入力してください。</t>
    <rPh sb="10" eb="12">
      <t>シュツジョウ</t>
    </rPh>
    <rPh sb="14" eb="16">
      <t>ガッコウ</t>
    </rPh>
    <rPh sb="19" eb="20">
      <t>メイ</t>
    </rPh>
    <rPh sb="20" eb="22">
      <t>イナイ</t>
    </rPh>
    <rPh sb="27" eb="28">
      <t>ラン</t>
    </rPh>
    <rPh sb="30" eb="31">
      <t>オトコ</t>
    </rPh>
    <rPh sb="34" eb="35">
      <t>オトコ</t>
    </rPh>
    <rPh sb="38" eb="40">
      <t>センタク</t>
    </rPh>
    <rPh sb="47" eb="49">
      <t>キロク</t>
    </rPh>
    <rPh sb="50" eb="52">
      <t>ニュウリョク</t>
    </rPh>
    <phoneticPr fontId="2"/>
  </si>
  <si>
    <t>３　4×100ｍＲに出場する学校は、6名以内のﾘﾚﾒﾝ欄の「女A」「女B」を選択して、リレーの記録を入力してください。</t>
    <rPh sb="10" eb="12">
      <t>シュツジョウ</t>
    </rPh>
    <rPh sb="14" eb="16">
      <t>ガッコウ</t>
    </rPh>
    <rPh sb="19" eb="20">
      <t>メイ</t>
    </rPh>
    <rPh sb="20" eb="22">
      <t>イナイ</t>
    </rPh>
    <rPh sb="27" eb="28">
      <t>ラン</t>
    </rPh>
    <rPh sb="30" eb="31">
      <t>オンナ</t>
    </rPh>
    <rPh sb="34" eb="35">
      <t>オンナ</t>
    </rPh>
    <rPh sb="38" eb="40">
      <t>センタク</t>
    </rPh>
    <rPh sb="47" eb="49">
      <t>キロク</t>
    </rPh>
    <rPh sb="50" eb="52">
      <t>ニュウリョク</t>
    </rPh>
    <phoneticPr fontId="2"/>
  </si>
  <si>
    <t>4*100mR</t>
    <phoneticPr fontId="2"/>
  </si>
  <si>
    <t>4*100R</t>
    <phoneticPr fontId="2"/>
  </si>
  <si>
    <t>手順</t>
    <rPh sb="0" eb="2">
      <t>テジュン</t>
    </rPh>
    <phoneticPr fontId="2"/>
  </si>
  <si>
    <t>学校名（団体名）</t>
    <rPh sb="0" eb="3">
      <t>ガッコウメイ</t>
    </rPh>
    <rPh sb="4" eb="6">
      <t>ダンタイ</t>
    </rPh>
    <rPh sb="6" eb="7">
      <t>メイ</t>
    </rPh>
    <phoneticPr fontId="3"/>
  </si>
  <si>
    <t>286101 東灘小　</t>
  </si>
  <si>
    <t>286102 本庄小　</t>
  </si>
  <si>
    <t>286103 本山南小　</t>
  </si>
  <si>
    <t>286104 福池小　</t>
  </si>
  <si>
    <t>286105 魚崎小　</t>
  </si>
  <si>
    <t>286106 本山第一小　</t>
  </si>
  <si>
    <t>286107 本山第二小　</t>
  </si>
  <si>
    <t>286108 本山第三小　</t>
  </si>
  <si>
    <t>286109 住吉小　</t>
  </si>
  <si>
    <t>286110 御影小　</t>
  </si>
  <si>
    <t>286111 渦が森小　</t>
  </si>
  <si>
    <t>286112 御影北小　</t>
  </si>
  <si>
    <t>286113 六甲アイ小　</t>
  </si>
  <si>
    <t>286114 向洋小　</t>
  </si>
  <si>
    <t>286929 井吹の丘小</t>
    <rPh sb="7" eb="9">
      <t>イブキ</t>
    </rPh>
    <rPh sb="10" eb="11">
      <t>オカ</t>
    </rPh>
    <rPh sb="11" eb="12">
      <t>ショウ</t>
    </rPh>
    <phoneticPr fontId="1"/>
  </si>
  <si>
    <t>286930 舞多聞小</t>
    <rPh sb="7" eb="10">
      <t>マイタモン</t>
    </rPh>
    <rPh sb="10" eb="11">
      <t>ショウ</t>
    </rPh>
    <phoneticPr fontId="1"/>
  </si>
  <si>
    <t xml:space="preserve">280826 T&amp;F.netKOBE </t>
  </si>
  <si>
    <t>286299 岩岡AC</t>
  </si>
  <si>
    <t>286301 はすいけ陸上クラブ</t>
  </si>
  <si>
    <t>286311 A&amp;C KOBE</t>
  </si>
  <si>
    <t>288830 ｻﾌﾞｾﾞﾛ豊岡</t>
  </si>
  <si>
    <t>286288 三木JrRC</t>
  </si>
  <si>
    <t>286312 港島学園</t>
    <rPh sb="9" eb="11">
      <t>ガクエン</t>
    </rPh>
    <phoneticPr fontId="1"/>
  </si>
  <si>
    <t>2026年度神戸市民総合スポーツ大会秋季大会　兼　神戸リレーカーニバル　申込ファイル（小学用）</t>
    <rPh sb="4" eb="6">
      <t>ネンド</t>
    </rPh>
    <rPh sb="8" eb="10">
      <t>シミン</t>
    </rPh>
    <rPh sb="18" eb="22">
      <t>シュウキタイカイ</t>
    </rPh>
    <rPh sb="43" eb="44">
      <t>ショウ</t>
    </rPh>
    <rPh sb="44" eb="46">
      <t>ガクヨウ</t>
    </rPh>
    <phoneticPr fontId="2"/>
  </si>
  <si>
    <t>「手順５」ではデータの保存を行います。</t>
    <rPh sb="1" eb="3">
      <t>テジュン</t>
    </rPh>
    <rPh sb="11" eb="13">
      <t>ホゾン</t>
    </rPh>
    <rPh sb="14" eb="15">
      <t>オコナ</t>
    </rPh>
    <phoneticPr fontId="2"/>
  </si>
  <si>
    <t>公認審判のみ入力</t>
    <rPh sb="0" eb="2">
      <t>コウニン</t>
    </rPh>
    <rPh sb="2" eb="4">
      <t>シンパン</t>
    </rPh>
    <rPh sb="6" eb="8">
      <t>ニュウリョク</t>
    </rPh>
    <phoneticPr fontId="2"/>
  </si>
  <si>
    <t>兵庫陸協
登録番号</t>
    <rPh sb="0" eb="2">
      <t>ヒョウゴ</t>
    </rPh>
    <rPh sb="2" eb="3">
      <t>リク</t>
    </rPh>
    <rPh sb="3" eb="4">
      <t>キョウ</t>
    </rPh>
    <rPh sb="5" eb="7">
      <t>トウロク</t>
    </rPh>
    <rPh sb="7" eb="9">
      <t>バンゴウ</t>
    </rPh>
    <phoneticPr fontId="2"/>
  </si>
  <si>
    <t>審判
資格</t>
    <rPh sb="0" eb="2">
      <t>シンパン</t>
    </rPh>
    <rPh sb="3" eb="5">
      <t>シカク</t>
    </rPh>
    <phoneticPr fontId="2"/>
  </si>
  <si>
    <t>登録番号</t>
    <rPh sb="0" eb="4">
      <t>トウロクバンゴウ</t>
    </rPh>
    <phoneticPr fontId="2"/>
  </si>
  <si>
    <t>審判資格</t>
    <rPh sb="0" eb="4">
      <t>シンパンシカク</t>
    </rPh>
    <phoneticPr fontId="2"/>
  </si>
  <si>
    <t>用紙の郵送は不要です。</t>
    <rPh sb="0" eb="2">
      <t>ヨウシ</t>
    </rPh>
    <rPh sb="3" eb="5">
      <t>ユウソウ</t>
    </rPh>
    <rPh sb="6" eb="8">
      <t>フヨウ</t>
    </rPh>
    <phoneticPr fontId="3"/>
  </si>
  <si>
    <t>審判資格リスト</t>
    <rPh sb="0" eb="4">
      <t>シンパンシカク</t>
    </rPh>
    <phoneticPr fontId="2"/>
  </si>
  <si>
    <t>S</t>
    <phoneticPr fontId="2"/>
  </si>
  <si>
    <t>ﾅｼ</t>
    <phoneticPr fontId="2"/>
  </si>
  <si>
    <t>手順５　保存　</t>
    <rPh sb="0" eb="2">
      <t>テジュン</t>
    </rPh>
    <rPh sb="4" eb="6">
      <t>ホゾン</t>
    </rPh>
    <phoneticPr fontId="2"/>
  </si>
  <si>
    <t>小学用／神戸市総合スポーツ大会　兼　神戸リレーカーニバル　申込用紙（保存・印刷用）</t>
    <rPh sb="0" eb="2">
      <t>ショウガク</t>
    </rPh>
    <rPh sb="2" eb="3">
      <t>ヨウ</t>
    </rPh>
    <rPh sb="3" eb="4">
      <t>ショウヨウ</t>
    </rPh>
    <rPh sb="4" eb="7">
      <t>コウベシ</t>
    </rPh>
    <rPh sb="7" eb="9">
      <t>ソウゴウ</t>
    </rPh>
    <rPh sb="13" eb="15">
      <t>タイカイ</t>
    </rPh>
    <rPh sb="16" eb="17">
      <t>ケン</t>
    </rPh>
    <rPh sb="18" eb="20">
      <t>コウベ</t>
    </rPh>
    <rPh sb="29" eb="31">
      <t>モウシコミ</t>
    </rPh>
    <rPh sb="31" eb="33">
      <t>ヨウシ</t>
    </rPh>
    <rPh sb="34" eb="36">
      <t>ホゾン</t>
    </rPh>
    <rPh sb="37" eb="39">
      <t>インサツ</t>
    </rPh>
    <rPh sb="39" eb="40">
      <t>ヨウ</t>
    </rPh>
    <phoneticPr fontId="2"/>
  </si>
  <si>
    <t>280841 神戸えーしー　</t>
    <phoneticPr fontId="2"/>
  </si>
  <si>
    <t>280848 Frontier athlete club　　</t>
    <phoneticPr fontId="2"/>
  </si>
  <si>
    <t>280855 会下山レーシングクラブ</t>
    <phoneticPr fontId="2"/>
  </si>
  <si>
    <t>280859 有野台NAC</t>
    <phoneticPr fontId="2"/>
  </si>
  <si>
    <t>280860 北五葉NAC</t>
    <phoneticPr fontId="2"/>
  </si>
  <si>
    <t>280861 神戸市立有瀬小学校</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</si>
</sst>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6"/>
      <name val="ＭＳ Ｐゴシック"/>
      <family val="3"/>
      <charset val="128"/>
    </font>
    <font>
      <sz val="12"/>
      <color theme="1"/>
      <name val="游ゴシック"/>
      <family val="3"/>
      <charset val="128"/>
      <scheme val="minor"/>
    </font>
    <font>
      <b/>
      <sz val="12"/>
      <color theme="1"/>
      <name val="游ゴシック"/>
      <family val="3"/>
      <charset val="128"/>
      <scheme val="minor"/>
    </font>
    <font>
      <b/>
      <sz val="12"/>
      <color theme="0"/>
      <name val="游ゴシック"/>
      <family val="3"/>
      <charset val="128"/>
      <scheme val="minor"/>
    </font>
    <font>
      <b/>
      <sz val="18"/>
      <color theme="0"/>
      <name val="游ゴシック"/>
      <family val="3"/>
      <charset val="128"/>
      <scheme val="minor"/>
    </font>
    <font>
      <b/>
      <sz val="10"/>
      <color theme="0"/>
      <name val="游ゴシック"/>
      <family val="3"/>
      <charset val="128"/>
      <scheme val="minor"/>
    </font>
    <font>
      <b/>
      <sz val="9"/>
      <color theme="0"/>
      <name val="游ゴシック"/>
      <family val="3"/>
      <charset val="128"/>
      <scheme val="minor"/>
    </font>
    <font>
      <sz val="12"/>
      <color theme="0"/>
      <name val="游ゴシック"/>
      <family val="3"/>
      <charset val="128"/>
      <scheme val="minor"/>
    </font>
    <font>
      <b/>
      <sz val="11"/>
      <color theme="1"/>
      <name val="游ゴシック"/>
      <family val="3"/>
      <charset val="128"/>
      <scheme val="minor"/>
    </font>
    <font>
      <b/>
      <sz val="12"/>
      <name val="游ゴシック"/>
      <family val="3"/>
      <charset val="128"/>
      <scheme val="minor"/>
    </font>
    <font>
      <b/>
      <sz val="14"/>
      <color theme="1"/>
      <name val="游ゴシック"/>
      <family val="3"/>
      <charset val="128"/>
      <scheme val="minor"/>
    </font>
    <font>
      <b/>
      <sz val="10"/>
      <name val="游ゴシック"/>
      <family val="3"/>
      <charset val="128"/>
      <scheme val="minor"/>
    </font>
    <font>
      <b/>
      <sz val="9"/>
      <name val="游ゴシック"/>
      <family val="3"/>
      <charset val="128"/>
      <scheme val="minor"/>
    </font>
    <font>
      <sz val="11"/>
      <color theme="1"/>
      <name val="ＭＳ ゴシック"/>
      <family val="3"/>
      <charset val="128"/>
    </font>
    <font>
      <sz val="11"/>
      <color theme="1"/>
      <name val="ＭＳ 明朝"/>
      <family val="1"/>
      <charset val="128"/>
    </font>
    <font>
      <b/>
      <sz val="16"/>
      <color theme="0"/>
      <name val="游ゴシック"/>
      <family val="3"/>
      <charset val="128"/>
      <scheme val="minor"/>
    </font>
    <font>
      <sz val="11"/>
      <color theme="0"/>
      <name val="游ゴシック"/>
      <family val="2"/>
      <charset val="128"/>
      <scheme val="minor"/>
    </font>
    <font>
      <sz val="11"/>
      <color rgb="FFFF0000"/>
      <name val="游ゴシック"/>
      <family val="2"/>
      <charset val="128"/>
      <scheme val="minor"/>
    </font>
    <font>
      <sz val="11"/>
      <color theme="0"/>
      <name val="游ゴシック"/>
      <family val="3"/>
      <charset val="128"/>
      <scheme val="minor"/>
    </font>
    <font>
      <b/>
      <sz val="11"/>
      <color theme="0"/>
      <name val="游ゴシック"/>
      <family val="3"/>
      <charset val="128"/>
      <scheme val="minor"/>
    </font>
    <font>
      <b/>
      <sz val="20"/>
      <color theme="0"/>
      <name val="游ゴシック"/>
      <family val="3"/>
      <charset val="128"/>
      <scheme val="minor"/>
    </font>
    <font>
      <sz val="11"/>
      <color theme="1"/>
      <name val="游ゴシック"/>
      <family val="3"/>
      <charset val="128"/>
      <scheme val="minor"/>
    </font>
    <font>
      <b/>
      <sz val="8"/>
      <color theme="0"/>
      <name val="游ゴシック"/>
      <family val="3"/>
      <charset val="128"/>
      <scheme val="minor"/>
    </font>
    <font>
      <b/>
      <sz val="9"/>
      <color rgb="FFFF0000"/>
      <name val="游ゴシック"/>
      <family val="3"/>
      <charset val="128"/>
      <scheme val="minor"/>
    </font>
  </fonts>
  <fills count="9">
    <fill>
      <patternFill patternType="none"/>
    </fill>
    <fill>
      <patternFill patternType="gray125"/>
    </fill>
    <fill>
      <patternFill patternType="solid">
        <fgColor rgb="FFFF0000"/>
        <bgColor indexed="64"/>
      </patternFill>
    </fill>
    <fill>
      <patternFill patternType="solid">
        <fgColor rgb="FF0070C0"/>
        <bgColor indexed="64"/>
      </patternFill>
    </fill>
    <fill>
      <patternFill patternType="solid">
        <fgColor rgb="FF00B050"/>
        <bgColor indexed="64"/>
      </patternFill>
    </fill>
    <fill>
      <patternFill patternType="solid">
        <fgColor indexed="41"/>
        <bgColor indexed="64"/>
      </patternFill>
    </fill>
    <fill>
      <patternFill patternType="solid">
        <fgColor theme="0" tint="-0.34998626667073579"/>
        <bgColor indexed="64"/>
      </patternFill>
    </fill>
    <fill>
      <patternFill patternType="solid">
        <fgColor theme="0"/>
        <bgColor indexed="64"/>
      </patternFill>
    </fill>
    <fill>
      <patternFill patternType="solid">
        <fgColor theme="9"/>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dotted">
        <color auto="1"/>
      </top>
      <bottom/>
      <diagonal/>
    </border>
    <border>
      <left/>
      <right style="dotted">
        <color auto="1"/>
      </right>
      <top style="dotted">
        <color auto="1"/>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dotted">
        <color auto="1"/>
      </left>
      <right/>
      <top style="dotted">
        <color auto="1"/>
      </top>
      <bottom/>
      <diagonal/>
    </border>
    <border>
      <left style="dotted">
        <color auto="1"/>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alignment vertical="center"/>
    </xf>
  </cellStyleXfs>
  <cellXfs count="257">
    <xf numFmtId="0" fontId="0" fillId="0" borderId="0" xfId="0">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left" vertical="center"/>
    </xf>
    <xf numFmtId="0" fontId="0" fillId="0" borderId="1" xfId="0" applyBorder="1" applyProtection="1">
      <alignment vertical="center"/>
      <protection locked="0"/>
    </xf>
    <xf numFmtId="0" fontId="0" fillId="0" borderId="20" xfId="0" applyBorder="1" applyProtection="1">
      <alignment vertical="center"/>
      <protection locked="0"/>
    </xf>
    <xf numFmtId="0" fontId="0" fillId="0" borderId="21" xfId="0" applyBorder="1" applyProtection="1">
      <alignment vertical="center"/>
      <protection locked="0"/>
    </xf>
    <xf numFmtId="0" fontId="0" fillId="0" borderId="22" xfId="0" applyBorder="1" applyProtection="1">
      <alignment vertical="center"/>
      <protection locked="0"/>
    </xf>
    <xf numFmtId="0" fontId="0" fillId="0" borderId="24" xfId="0" applyBorder="1" applyProtection="1">
      <alignment vertical="center"/>
      <protection locked="0"/>
    </xf>
    <xf numFmtId="0" fontId="0" fillId="0" borderId="25" xfId="0" applyBorder="1" applyProtection="1">
      <alignment vertical="center"/>
      <protection locked="0"/>
    </xf>
    <xf numFmtId="0" fontId="0" fillId="0" borderId="1" xfId="0" applyBorder="1">
      <alignment vertical="center"/>
    </xf>
    <xf numFmtId="0" fontId="0" fillId="0" borderId="13" xfId="0" applyBorder="1">
      <alignment vertical="center"/>
    </xf>
    <xf numFmtId="0" fontId="6" fillId="0" borderId="0" xfId="0" applyFont="1" applyAlignment="1">
      <alignment horizontal="center" vertical="center" wrapText="1"/>
    </xf>
    <xf numFmtId="0" fontId="4" fillId="0" borderId="34" xfId="0" applyFont="1" applyBorder="1">
      <alignment vertical="center"/>
    </xf>
    <xf numFmtId="0" fontId="4" fillId="0" borderId="4" xfId="0" applyFont="1" applyBorder="1">
      <alignment vertical="center"/>
    </xf>
    <xf numFmtId="0" fontId="4" fillId="0" borderId="0" xfId="0" applyFont="1">
      <alignment vertical="center"/>
    </xf>
    <xf numFmtId="0" fontId="4" fillId="0" borderId="3"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0" fillId="0" borderId="1" xfId="0" applyBorder="1" applyAlignment="1" applyProtection="1">
      <alignment vertical="center" shrinkToFit="1"/>
      <protection locked="0"/>
    </xf>
    <xf numFmtId="0" fontId="10" fillId="0" borderId="0" xfId="0" applyFont="1" applyAlignment="1">
      <alignment horizontal="left" vertical="center"/>
    </xf>
    <xf numFmtId="0" fontId="4" fillId="0" borderId="0" xfId="0" quotePrefix="1" applyFont="1" applyAlignment="1">
      <alignment horizontal="left" vertical="center"/>
    </xf>
    <xf numFmtId="0" fontId="4" fillId="2" borderId="0" xfId="0" applyFont="1" applyFill="1" applyAlignment="1">
      <alignment horizontal="left" vertical="center"/>
    </xf>
    <xf numFmtId="0" fontId="6" fillId="2" borderId="1" xfId="0" applyFont="1" applyFill="1" applyBorder="1" applyAlignment="1">
      <alignment horizontal="center" vertical="center"/>
    </xf>
    <xf numFmtId="0" fontId="6" fillId="3" borderId="1" xfId="0" applyFont="1" applyFill="1" applyBorder="1" applyAlignment="1">
      <alignment horizontal="center" vertical="center"/>
    </xf>
    <xf numFmtId="0" fontId="0" fillId="0" borderId="0" xfId="0" applyProtection="1">
      <alignment vertical="center"/>
      <protection locked="0"/>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8" fillId="3" borderId="24" xfId="0" applyFont="1" applyFill="1" applyBorder="1" applyAlignment="1">
      <alignment horizontal="center" vertical="center"/>
    </xf>
    <xf numFmtId="0" fontId="9" fillId="3" borderId="20"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8" fillId="2" borderId="24" xfId="0" applyFont="1" applyFill="1" applyBorder="1" applyAlignment="1">
      <alignment horizontal="center" vertical="center"/>
    </xf>
    <xf numFmtId="0" fontId="9" fillId="2" borderId="20" xfId="0" applyFont="1" applyFill="1" applyBorder="1" applyAlignment="1">
      <alignment horizontal="center" vertical="center"/>
    </xf>
    <xf numFmtId="0" fontId="11" fillId="0" borderId="0" xfId="0" applyFont="1">
      <alignment vertical="center"/>
    </xf>
    <xf numFmtId="0" fontId="16" fillId="0" borderId="0" xfId="0" applyFont="1">
      <alignment vertical="center"/>
    </xf>
    <xf numFmtId="0" fontId="17" fillId="5" borderId="0" xfId="0" applyFont="1" applyFill="1" applyAlignment="1" applyProtection="1">
      <alignment horizontal="left" vertical="center"/>
      <protection hidden="1"/>
    </xf>
    <xf numFmtId="0" fontId="4" fillId="0" borderId="0" xfId="0" applyFont="1" applyAlignment="1" applyProtection="1">
      <alignment horizontal="left" vertical="center"/>
      <protection locked="0"/>
    </xf>
    <xf numFmtId="0" fontId="4" fillId="0" borderId="26" xfId="0" applyFont="1" applyBorder="1" applyAlignment="1">
      <alignment horizontal="center" vertical="center"/>
    </xf>
    <xf numFmtId="0" fontId="5" fillId="0" borderId="26" xfId="0" applyFont="1" applyBorder="1" applyAlignment="1">
      <alignment horizontal="left" vertical="center"/>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28" xfId="0" applyFont="1" applyBorder="1" applyAlignment="1">
      <alignment horizontal="left" vertical="center"/>
    </xf>
    <xf numFmtId="0" fontId="4" fillId="0" borderId="29" xfId="0" applyFont="1" applyBorder="1" applyAlignment="1">
      <alignment horizontal="left" vertical="center"/>
    </xf>
    <xf numFmtId="0" fontId="4" fillId="0" borderId="30" xfId="0" applyFont="1" applyBorder="1" applyAlignment="1">
      <alignment horizontal="center" vertical="center"/>
    </xf>
    <xf numFmtId="0" fontId="4" fillId="0" borderId="30" xfId="0" applyFont="1" applyBorder="1" applyAlignment="1">
      <alignment horizontal="left" vertical="center"/>
    </xf>
    <xf numFmtId="0" fontId="4" fillId="0" borderId="31" xfId="0" applyFont="1" applyBorder="1" applyAlignment="1">
      <alignment horizontal="left" vertical="center"/>
    </xf>
    <xf numFmtId="0" fontId="6" fillId="4" borderId="23" xfId="0" applyFont="1" applyFill="1" applyBorder="1" applyAlignment="1">
      <alignment horizontal="left" vertical="center"/>
    </xf>
    <xf numFmtId="0" fontId="6" fillId="4" borderId="24" xfId="0" applyFont="1" applyFill="1" applyBorder="1" applyAlignment="1">
      <alignment horizontal="center" vertical="center"/>
    </xf>
    <xf numFmtId="0" fontId="6" fillId="4" borderId="25" xfId="0" applyFont="1" applyFill="1" applyBorder="1" applyAlignment="1">
      <alignment horizontal="center" vertical="center"/>
    </xf>
    <xf numFmtId="0" fontId="16" fillId="0" borderId="0" xfId="0" applyFont="1" applyAlignment="1"/>
    <xf numFmtId="0" fontId="17" fillId="5" borderId="7" xfId="0" applyFont="1" applyFill="1" applyBorder="1" applyAlignment="1" applyProtection="1">
      <alignment horizontal="left" vertical="center"/>
      <protection hidden="1"/>
    </xf>
    <xf numFmtId="0" fontId="0" fillId="0" borderId="0" xfId="0" applyAlignment="1">
      <alignment horizontal="left" vertical="center"/>
    </xf>
    <xf numFmtId="0" fontId="5" fillId="0" borderId="2" xfId="0" applyFont="1" applyBorder="1">
      <alignment vertical="center"/>
    </xf>
    <xf numFmtId="0" fontId="0" fillId="0" borderId="4" xfId="0" applyBorder="1">
      <alignment vertical="center"/>
    </xf>
    <xf numFmtId="0" fontId="0" fillId="0" borderId="5" xfId="0" applyBorder="1">
      <alignment vertical="center"/>
    </xf>
    <xf numFmtId="0" fontId="11" fillId="0" borderId="4" xfId="0" applyFont="1"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6" borderId="0" xfId="0" applyFill="1">
      <alignment vertical="center"/>
    </xf>
    <xf numFmtId="0" fontId="0" fillId="0" borderId="34" xfId="0" applyBorder="1">
      <alignment vertical="center"/>
    </xf>
    <xf numFmtId="0" fontId="0" fillId="0" borderId="3" xfId="0" applyBorder="1">
      <alignmen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5" fillId="0" borderId="34" xfId="0" applyFont="1" applyBorder="1" applyAlignment="1">
      <alignment horizontal="left" vertical="center"/>
    </xf>
    <xf numFmtId="0" fontId="5" fillId="0" borderId="37" xfId="0" applyFont="1" applyBorder="1" applyAlignment="1">
      <alignment horizontal="left" vertical="center"/>
    </xf>
    <xf numFmtId="0" fontId="4" fillId="0" borderId="38" xfId="0" applyFont="1" applyBorder="1" applyAlignment="1">
      <alignment horizontal="left" vertical="center"/>
    </xf>
    <xf numFmtId="0" fontId="4" fillId="0" borderId="39" xfId="0" applyFont="1" applyBorder="1" applyAlignment="1">
      <alignment horizontal="left" vertical="center"/>
    </xf>
    <xf numFmtId="0" fontId="10" fillId="0" borderId="0" xfId="0" applyFont="1" applyAlignment="1" applyProtection="1">
      <alignment horizontal="left" vertical="center"/>
      <protection locked="0"/>
    </xf>
    <xf numFmtId="0" fontId="11" fillId="0" borderId="2" xfId="0" applyFont="1" applyBorder="1">
      <alignment vertical="center"/>
    </xf>
    <xf numFmtId="0" fontId="5" fillId="0" borderId="0" xfId="0" applyFont="1" applyAlignment="1">
      <alignment horizontal="center" vertical="center"/>
    </xf>
    <xf numFmtId="0" fontId="11" fillId="0" borderId="0" xfId="0" applyFont="1" applyAlignment="1">
      <alignment horizontal="center" vertical="center"/>
    </xf>
    <xf numFmtId="0" fontId="21" fillId="0" borderId="34" xfId="0" applyFont="1" applyBorder="1">
      <alignment vertical="center"/>
    </xf>
    <xf numFmtId="0" fontId="21" fillId="0" borderId="7" xfId="0" applyFont="1" applyBorder="1">
      <alignment vertical="center"/>
    </xf>
    <xf numFmtId="0" fontId="21" fillId="0" borderId="0" xfId="0" applyFont="1">
      <alignment vertical="center"/>
    </xf>
    <xf numFmtId="0" fontId="21" fillId="0" borderId="3" xfId="0" applyFont="1" applyBorder="1">
      <alignment vertical="center"/>
    </xf>
    <xf numFmtId="0" fontId="21" fillId="0" borderId="5" xfId="0" applyFont="1" applyBorder="1">
      <alignment vertical="center"/>
    </xf>
    <xf numFmtId="0" fontId="21" fillId="0" borderId="8" xfId="0" applyFont="1" applyBorder="1">
      <alignment vertical="center"/>
    </xf>
    <xf numFmtId="0" fontId="22" fillId="4" borderId="2" xfId="0" applyFont="1" applyFill="1" applyBorder="1" applyAlignment="1">
      <alignment horizontal="center" vertical="center"/>
    </xf>
    <xf numFmtId="0" fontId="22" fillId="4" borderId="4" xfId="0" applyFont="1" applyFill="1" applyBorder="1" applyAlignment="1">
      <alignment horizontal="center" vertical="center"/>
    </xf>
    <xf numFmtId="0" fontId="22" fillId="3" borderId="2" xfId="0" applyFont="1" applyFill="1" applyBorder="1" applyAlignment="1">
      <alignment horizontal="center" vertical="center"/>
    </xf>
    <xf numFmtId="0" fontId="22" fillId="3" borderId="4" xfId="0" applyFont="1" applyFill="1" applyBorder="1" applyAlignment="1">
      <alignment horizontal="center" vertical="center"/>
    </xf>
    <xf numFmtId="0" fontId="22" fillId="3" borderId="6" xfId="0" applyFont="1" applyFill="1" applyBorder="1" applyAlignment="1">
      <alignment horizontal="center" vertical="center"/>
    </xf>
    <xf numFmtId="0" fontId="22" fillId="2" borderId="4" xfId="0" applyFont="1" applyFill="1" applyBorder="1" applyAlignment="1">
      <alignment horizontal="center" vertical="center"/>
    </xf>
    <xf numFmtId="0" fontId="22" fillId="2" borderId="6" xfId="0" applyFont="1" applyFill="1" applyBorder="1" applyAlignment="1">
      <alignment horizontal="center" vertical="center"/>
    </xf>
    <xf numFmtId="0" fontId="7" fillId="2" borderId="0" xfId="0" applyFont="1" applyFill="1" applyAlignment="1">
      <alignment horizontal="center" vertical="center"/>
    </xf>
    <xf numFmtId="0" fontId="6" fillId="2" borderId="0" xfId="0" applyFont="1" applyFill="1" applyAlignment="1">
      <alignment horizontal="center" vertical="center"/>
    </xf>
    <xf numFmtId="0" fontId="9" fillId="2" borderId="0" xfId="0" applyFont="1" applyFill="1" applyAlignment="1">
      <alignment horizontal="center" vertical="center"/>
    </xf>
    <xf numFmtId="0" fontId="7" fillId="3" borderId="0" xfId="0" applyFont="1" applyFill="1" applyAlignment="1">
      <alignment horizontal="center" vertical="center"/>
    </xf>
    <xf numFmtId="0" fontId="6" fillId="3" borderId="0" xfId="0" applyFont="1" applyFill="1" applyAlignment="1">
      <alignment horizontal="center" vertical="center"/>
    </xf>
    <xf numFmtId="0" fontId="9" fillId="3" borderId="0" xfId="0" applyFont="1" applyFill="1" applyAlignment="1">
      <alignment horizontal="center" vertical="center"/>
    </xf>
    <xf numFmtId="0" fontId="0" fillId="0" borderId="1" xfId="0" applyBorder="1" applyAlignment="1">
      <alignment vertical="center" shrinkToFit="1"/>
    </xf>
    <xf numFmtId="0" fontId="0" fillId="0" borderId="0" xfId="0" applyAlignment="1">
      <alignment horizontal="center" vertical="center"/>
    </xf>
    <xf numFmtId="0" fontId="13" fillId="0" borderId="0" xfId="0" applyFont="1" applyAlignment="1">
      <alignment horizontal="center" vertical="center"/>
    </xf>
    <xf numFmtId="0" fontId="0" fillId="0" borderId="1" xfId="0" applyBorder="1" applyAlignment="1">
      <alignment horizontal="center" vertical="center"/>
    </xf>
    <xf numFmtId="0" fontId="20" fillId="0" borderId="0" xfId="0" applyFont="1">
      <alignment vertical="center"/>
    </xf>
    <xf numFmtId="0" fontId="4" fillId="0" borderId="4" xfId="0" applyFont="1" applyBorder="1" applyAlignment="1">
      <alignment horizontal="left" vertical="center"/>
    </xf>
    <xf numFmtId="0" fontId="19" fillId="0" borderId="0" xfId="0" applyFont="1" applyAlignment="1">
      <alignment horizontal="left" vertical="center"/>
    </xf>
    <xf numFmtId="0" fontId="20" fillId="0" borderId="0" xfId="0" applyFont="1" applyAlignment="1">
      <alignment horizontal="left" vertical="center"/>
    </xf>
    <xf numFmtId="0" fontId="12" fillId="0" borderId="0" xfId="0" applyFont="1" applyAlignment="1">
      <alignment horizontal="center" vertical="center"/>
    </xf>
    <xf numFmtId="0" fontId="12" fillId="0" borderId="36" xfId="0" applyFont="1" applyBorder="1" applyAlignment="1">
      <alignment horizontal="center" vertical="center"/>
    </xf>
    <xf numFmtId="0" fontId="14" fillId="0" borderId="36" xfId="0" applyFont="1" applyBorder="1" applyAlignment="1">
      <alignment horizontal="center" vertical="center"/>
    </xf>
    <xf numFmtId="0" fontId="14" fillId="0" borderId="36" xfId="0" applyFont="1" applyBorder="1" applyAlignment="1">
      <alignment horizontal="center" vertical="center" wrapText="1"/>
    </xf>
    <xf numFmtId="0" fontId="15" fillId="0" borderId="36"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5" fillId="0" borderId="0" xfId="0" applyFont="1" applyAlignment="1">
      <alignment horizontal="center" vertical="center"/>
    </xf>
    <xf numFmtId="0" fontId="17" fillId="0" borderId="2" xfId="0" applyFont="1" applyBorder="1" applyAlignment="1">
      <alignment horizontal="left" vertical="center"/>
    </xf>
    <xf numFmtId="0" fontId="17" fillId="0" borderId="34" xfId="0" applyFont="1" applyBorder="1" applyAlignment="1">
      <alignment horizontal="left" vertical="center"/>
    </xf>
    <xf numFmtId="0" fontId="17" fillId="0" borderId="3" xfId="0" applyFont="1" applyBorder="1" applyAlignment="1">
      <alignment horizontal="left" vertical="center"/>
    </xf>
    <xf numFmtId="0" fontId="11" fillId="0" borderId="0" xfId="0" applyFont="1" applyAlignment="1">
      <alignment horizontal="left" vertical="center"/>
    </xf>
    <xf numFmtId="0" fontId="17" fillId="0" borderId="4" xfId="0" applyFont="1" applyBorder="1" applyAlignment="1">
      <alignment horizontal="left" vertical="center"/>
    </xf>
    <xf numFmtId="0" fontId="17" fillId="0" borderId="0" xfId="0" applyFont="1" applyAlignment="1">
      <alignment horizontal="left" vertical="center"/>
    </xf>
    <xf numFmtId="0" fontId="17" fillId="0" borderId="5" xfId="0" applyFont="1" applyBorder="1" applyAlignment="1">
      <alignment horizontal="left" vertical="center"/>
    </xf>
    <xf numFmtId="0" fontId="17" fillId="0" borderId="6" xfId="0" applyFont="1" applyBorder="1" applyAlignment="1">
      <alignment horizontal="left" vertical="center"/>
    </xf>
    <xf numFmtId="0" fontId="17" fillId="0" borderId="7" xfId="0" applyFont="1" applyBorder="1" applyAlignment="1">
      <alignment horizontal="left" vertical="center"/>
    </xf>
    <xf numFmtId="0" fontId="17" fillId="0" borderId="8" xfId="0" applyFont="1" applyBorder="1" applyAlignment="1">
      <alignment horizontal="left" vertical="center"/>
    </xf>
    <xf numFmtId="0" fontId="5" fillId="0" borderId="4" xfId="0" applyFont="1" applyBorder="1">
      <alignment vertical="center"/>
    </xf>
    <xf numFmtId="0" fontId="0" fillId="0" borderId="2" xfId="0" applyBorder="1">
      <alignment vertical="center"/>
    </xf>
    <xf numFmtId="0" fontId="21" fillId="7" borderId="5" xfId="0" applyFont="1" applyFill="1" applyBorder="1">
      <alignment vertical="center"/>
    </xf>
    <xf numFmtId="0" fontId="5" fillId="0" borderId="42" xfId="0" applyFont="1" applyBorder="1" applyAlignment="1">
      <alignment horizontal="left" vertical="center"/>
    </xf>
    <xf numFmtId="0" fontId="4" fillId="0" borderId="43" xfId="0" applyFont="1" applyBorder="1" applyAlignment="1">
      <alignment horizontal="left" vertical="center"/>
    </xf>
    <xf numFmtId="0" fontId="0" fillId="0" borderId="1" xfId="0" applyBorder="1" applyAlignment="1">
      <alignment horizontal="right" vertical="center"/>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21" fillId="7" borderId="0" xfId="0" applyFont="1" applyFill="1">
      <alignment vertical="center"/>
    </xf>
    <xf numFmtId="0" fontId="14" fillId="0" borderId="0" xfId="0" applyFont="1" applyAlignment="1">
      <alignment horizontal="center" vertical="center"/>
    </xf>
    <xf numFmtId="0" fontId="0" fillId="0" borderId="0" xfId="0" applyAlignment="1">
      <alignment horizontal="right" vertical="center"/>
    </xf>
    <xf numFmtId="0" fontId="12" fillId="0" borderId="0" xfId="0" applyFont="1">
      <alignment vertical="center"/>
    </xf>
    <xf numFmtId="0" fontId="14" fillId="0" borderId="35" xfId="0" applyFont="1" applyBorder="1" applyAlignment="1">
      <alignment horizontal="center" vertical="center"/>
    </xf>
    <xf numFmtId="0" fontId="0" fillId="0" borderId="35" xfId="0" applyBorder="1" applyAlignment="1">
      <alignment horizontal="center" vertical="center"/>
    </xf>
    <xf numFmtId="0" fontId="4" fillId="0" borderId="0" xfId="0" applyFont="1" applyAlignment="1">
      <alignment horizontal="right" vertical="center"/>
    </xf>
    <xf numFmtId="0" fontId="0" fillId="0" borderId="44" xfId="0" applyBorder="1" applyProtection="1">
      <alignment vertical="center"/>
      <protection locked="0"/>
    </xf>
    <xf numFmtId="0" fontId="0" fillId="0" borderId="45" xfId="0" applyBorder="1" applyProtection="1">
      <alignment vertical="center"/>
      <protection locked="0"/>
    </xf>
    <xf numFmtId="0" fontId="0" fillId="0" borderId="46" xfId="0" applyBorder="1" applyProtection="1">
      <alignment vertical="center"/>
      <protection locked="0"/>
    </xf>
    <xf numFmtId="0" fontId="25" fillId="2" borderId="18" xfId="0" applyFont="1" applyFill="1" applyBorder="1">
      <alignment vertical="center"/>
    </xf>
    <xf numFmtId="0" fontId="25" fillId="3" borderId="18" xfId="0" applyFont="1" applyFill="1" applyBorder="1">
      <alignment vertical="center"/>
    </xf>
    <xf numFmtId="0" fontId="26" fillId="0" borderId="0" xfId="0" applyFont="1" applyAlignment="1">
      <alignment horizontal="left" vertical="center"/>
    </xf>
    <xf numFmtId="0" fontId="6" fillId="4" borderId="32" xfId="0" applyFont="1" applyFill="1" applyBorder="1" applyAlignment="1">
      <alignment horizontal="center" vertical="center"/>
    </xf>
    <xf numFmtId="0" fontId="6" fillId="4" borderId="23" xfId="0" applyFont="1" applyFill="1" applyBorder="1" applyAlignment="1">
      <alignment horizontal="center" vertical="center" wrapText="1"/>
    </xf>
    <xf numFmtId="0" fontId="6" fillId="4" borderId="33" xfId="0" applyFont="1" applyFill="1" applyBorder="1" applyAlignment="1">
      <alignment horizontal="center" vertical="center" wrapText="1"/>
    </xf>
    <xf numFmtId="0" fontId="0" fillId="0" borderId="47"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48" xfId="0"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4" fillId="0" borderId="49" xfId="0" applyFont="1" applyBorder="1" applyAlignment="1" applyProtection="1">
      <alignment horizontal="center" vertical="center"/>
      <protection locked="0"/>
    </xf>
    <xf numFmtId="0" fontId="0" fillId="0" borderId="50"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18" fillId="4" borderId="9" xfId="0" applyFont="1" applyFill="1" applyBorder="1" applyAlignment="1">
      <alignment horizontal="center" vertical="center"/>
    </xf>
    <xf numFmtId="0" fontId="18" fillId="4" borderId="10" xfId="0" applyFont="1" applyFill="1" applyBorder="1" applyAlignment="1">
      <alignment horizontal="center" vertical="center"/>
    </xf>
    <xf numFmtId="0" fontId="18" fillId="4" borderId="11"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17"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6" fillId="4" borderId="14" xfId="0" applyFont="1" applyFill="1" applyBorder="1" applyAlignment="1">
      <alignment horizontal="center" vertical="center"/>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6" fillId="4" borderId="19"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13" xfId="0" applyFont="1" applyFill="1" applyBorder="1" applyAlignment="1">
      <alignment horizontal="center" vertical="center"/>
    </xf>
    <xf numFmtId="0" fontId="6" fillId="8" borderId="9" xfId="0" applyFont="1" applyFill="1" applyBorder="1" applyAlignment="1">
      <alignment horizontal="center" vertical="center"/>
    </xf>
    <xf numFmtId="0" fontId="6" fillId="8" borderId="11" xfId="0" applyFont="1" applyFill="1" applyBorder="1" applyAlignment="1">
      <alignment horizontal="center" vertical="center"/>
    </xf>
    <xf numFmtId="0" fontId="6" fillId="4" borderId="17" xfId="0" applyFont="1" applyFill="1" applyBorder="1" applyAlignment="1">
      <alignment horizontal="center" vertical="center"/>
    </xf>
    <xf numFmtId="0" fontId="0" fillId="0" borderId="1" xfId="0" applyBorder="1" applyProtection="1">
      <alignment vertical="center"/>
      <protection locked="0"/>
    </xf>
    <xf numFmtId="0" fontId="24" fillId="0" borderId="1" xfId="0" applyFont="1" applyBorder="1" applyAlignment="1">
      <alignment horizontal="center" vertical="center"/>
    </xf>
    <xf numFmtId="0" fontId="24" fillId="0" borderId="20" xfId="0" applyFont="1" applyBorder="1" applyAlignment="1">
      <alignment horizontal="center" vertical="center"/>
    </xf>
    <xf numFmtId="0" fontId="6" fillId="4" borderId="51" xfId="0" applyFont="1" applyFill="1" applyBorder="1" applyAlignment="1">
      <alignment horizontal="center" vertical="center"/>
    </xf>
    <xf numFmtId="0" fontId="6" fillId="4" borderId="52" xfId="0" applyFont="1" applyFill="1" applyBorder="1" applyAlignment="1">
      <alignment horizontal="center" vertical="center"/>
    </xf>
    <xf numFmtId="0" fontId="6" fillId="4" borderId="53" xfId="0" applyFont="1" applyFill="1" applyBorder="1" applyAlignment="1">
      <alignment horizontal="center" vertical="center"/>
    </xf>
    <xf numFmtId="0" fontId="24" fillId="0" borderId="17" xfId="0" applyFont="1" applyBorder="1" applyAlignment="1" applyProtection="1">
      <alignment horizontal="center" vertical="center"/>
      <protection locked="0"/>
    </xf>
    <xf numFmtId="0" fontId="24" fillId="0" borderId="18" xfId="0" applyFont="1" applyBorder="1" applyAlignment="1" applyProtection="1">
      <alignment horizontal="center" vertical="center"/>
      <protection locked="0"/>
    </xf>
    <xf numFmtId="0" fontId="6" fillId="2" borderId="23" xfId="0" applyFont="1" applyFill="1" applyBorder="1" applyAlignment="1">
      <alignment horizontal="center" vertical="center" wrapText="1"/>
    </xf>
    <xf numFmtId="0" fontId="6" fillId="2" borderId="24" xfId="0" applyFont="1" applyFill="1" applyBorder="1" applyAlignment="1">
      <alignment horizontal="center" vertical="center"/>
    </xf>
    <xf numFmtId="0" fontId="6" fillId="3" borderId="18" xfId="0" applyFont="1" applyFill="1" applyBorder="1" applyAlignment="1">
      <alignment horizontal="center" vertical="center"/>
    </xf>
    <xf numFmtId="0" fontId="6" fillId="3" borderId="20" xfId="0" applyFont="1" applyFill="1" applyBorder="1" applyAlignment="1">
      <alignment horizontal="center" vertical="center"/>
    </xf>
    <xf numFmtId="0" fontId="24" fillId="0" borderId="1" xfId="0" applyFont="1" applyBorder="1" applyAlignment="1" applyProtection="1">
      <alignment horizontal="center" vertical="center"/>
      <protection locked="0"/>
    </xf>
    <xf numFmtId="0" fontId="24" fillId="0" borderId="20" xfId="0" applyFont="1" applyBorder="1" applyAlignment="1" applyProtection="1">
      <alignment horizontal="center" vertical="center"/>
      <protection locked="0"/>
    </xf>
    <xf numFmtId="0" fontId="6" fillId="3" borderId="40" xfId="0" applyFont="1" applyFill="1" applyBorder="1" applyAlignment="1">
      <alignment horizontal="center" vertical="center" wrapText="1"/>
    </xf>
    <xf numFmtId="0" fontId="6" fillId="3" borderId="41" xfId="0" applyFont="1" applyFill="1" applyBorder="1" applyAlignment="1">
      <alignment horizontal="center" vertical="center" wrapText="1"/>
    </xf>
    <xf numFmtId="0" fontId="6" fillId="3" borderId="17" xfId="0" applyFont="1" applyFill="1" applyBorder="1" applyAlignment="1">
      <alignment horizontal="center" vertical="center"/>
    </xf>
    <xf numFmtId="0" fontId="0" fillId="0" borderId="21" xfId="0" applyBorder="1" applyProtection="1">
      <alignment vertical="center"/>
      <protection locked="0"/>
    </xf>
    <xf numFmtId="0" fontId="6" fillId="0" borderId="34" xfId="0" applyFont="1" applyBorder="1" applyAlignment="1">
      <alignment horizontal="center" vertical="center"/>
    </xf>
    <xf numFmtId="0" fontId="24" fillId="0" borderId="34" xfId="0" applyFont="1" applyBorder="1" applyAlignment="1" applyProtection="1">
      <alignment horizontal="center" vertical="center"/>
      <protection locked="0"/>
    </xf>
    <xf numFmtId="0" fontId="24" fillId="0" borderId="36" xfId="0" applyFont="1" applyBorder="1" applyAlignment="1" applyProtection="1">
      <alignment horizontal="center" vertical="center"/>
      <protection locked="0"/>
    </xf>
    <xf numFmtId="0" fontId="24" fillId="0" borderId="54" xfId="0" applyFont="1" applyBorder="1" applyAlignment="1" applyProtection="1">
      <alignment horizontal="center" vertical="center"/>
      <protection locked="0"/>
    </xf>
    <xf numFmtId="0" fontId="5" fillId="0" borderId="0" xfId="0" applyFont="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0" fontId="6" fillId="3" borderId="23" xfId="0" applyFont="1" applyFill="1" applyBorder="1" applyAlignment="1">
      <alignment horizontal="center" vertical="center" wrapText="1"/>
    </xf>
    <xf numFmtId="0" fontId="6" fillId="3" borderId="24"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16" xfId="0" applyFont="1" applyFill="1" applyBorder="1" applyAlignment="1">
      <alignment horizontal="center" vertical="center" wrapText="1"/>
    </xf>
    <xf numFmtId="0" fontId="6" fillId="3" borderId="13" xfId="0" applyFont="1" applyFill="1" applyBorder="1" applyAlignment="1">
      <alignment horizontal="center" vertical="center"/>
    </xf>
    <xf numFmtId="0" fontId="6" fillId="3" borderId="32"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33"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6" xfId="0" applyFont="1" applyFill="1" applyBorder="1" applyAlignment="1">
      <alignment horizontal="center" vertical="center" wrapText="1"/>
    </xf>
    <xf numFmtId="0" fontId="6" fillId="2" borderId="13"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33" xfId="0" applyFont="1" applyFill="1" applyBorder="1" applyAlignment="1">
      <alignment horizontal="center" vertical="center"/>
    </xf>
    <xf numFmtId="0" fontId="23" fillId="4" borderId="9" xfId="0" applyFont="1" applyFill="1" applyBorder="1" applyAlignment="1">
      <alignment horizontal="center" vertical="center"/>
    </xf>
    <xf numFmtId="0" fontId="23" fillId="4" borderId="10" xfId="0" applyFont="1" applyFill="1" applyBorder="1" applyAlignment="1">
      <alignment horizontal="center" vertical="center"/>
    </xf>
    <xf numFmtId="0" fontId="23" fillId="4" borderId="11" xfId="0" applyFont="1" applyFill="1" applyBorder="1" applyAlignment="1">
      <alignment horizontal="center" vertical="center"/>
    </xf>
    <xf numFmtId="0" fontId="0" fillId="0" borderId="34" xfId="0" applyBorder="1" applyAlignment="1">
      <alignment horizontal="left" vertical="center"/>
    </xf>
    <xf numFmtId="0" fontId="0" fillId="0" borderId="3" xfId="0" applyBorder="1" applyAlignment="1">
      <alignment horizontal="left" vertical="center"/>
    </xf>
    <xf numFmtId="0" fontId="0" fillId="0" borderId="0" xfId="0"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0" fontId="0" fillId="0" borderId="4"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12" fillId="0" borderId="35" xfId="0" applyFont="1" applyBorder="1" applyAlignment="1">
      <alignment horizontal="center" vertical="center"/>
    </xf>
    <xf numFmtId="0" fontId="12" fillId="0" borderId="0" xfId="0" applyFont="1" applyAlignment="1">
      <alignment horizontal="center" vertical="center"/>
    </xf>
    <xf numFmtId="0" fontId="0" fillId="0" borderId="1" xfId="0" applyBorder="1" applyAlignment="1">
      <alignment horizontal="center" vertical="center"/>
    </xf>
    <xf numFmtId="0" fontId="11" fillId="0" borderId="1" xfId="0" applyFont="1" applyBorder="1" applyAlignment="1">
      <alignment horizontal="center" vertical="center"/>
    </xf>
    <xf numFmtId="0" fontId="12" fillId="0" borderId="1" xfId="0" applyFont="1" applyBorder="1" applyAlignment="1">
      <alignment horizontal="center" vertical="center"/>
    </xf>
    <xf numFmtId="0" fontId="11" fillId="0" borderId="52" xfId="0" applyFont="1" applyBorder="1" applyAlignment="1">
      <alignment horizontal="center" vertical="center"/>
    </xf>
    <xf numFmtId="0" fontId="11" fillId="0" borderId="47"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2" fillId="0" borderId="1" xfId="0" applyFont="1" applyBorder="1" applyAlignment="1" applyProtection="1">
      <alignment horizontal="center" vertical="center"/>
      <protection hidden="1"/>
    </xf>
    <xf numFmtId="0" fontId="12" fillId="0" borderId="36" xfId="0" applyFont="1" applyBorder="1" applyAlignment="1">
      <alignment horizontal="center" vertical="center"/>
    </xf>
    <xf numFmtId="0" fontId="12" fillId="0" borderId="1" xfId="0" applyFont="1" applyBorder="1" applyAlignment="1">
      <alignment horizontal="center" vertical="center" wrapTex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13" fillId="0" borderId="0" xfId="0" applyFont="1" applyAlignment="1">
      <alignment horizontal="center" vertical="center"/>
    </xf>
  </cellXfs>
  <cellStyles count="1">
    <cellStyle name="標準" xfId="0" builtinId="0"/>
  </cellStyles>
  <dxfs count="17">
    <dxf>
      <fill>
        <patternFill>
          <bgColor theme="7" tint="0.39994506668294322"/>
        </patternFill>
      </fill>
    </dxf>
    <dxf>
      <font>
        <color rgb="FF9C0006"/>
      </font>
      <fill>
        <patternFill>
          <bgColor rgb="FFFFC7CE"/>
        </patternFill>
      </fill>
    </dxf>
    <dxf>
      <font>
        <color rgb="FF9C0006"/>
      </font>
      <fill>
        <patternFill>
          <bgColor rgb="FFFFC7CE"/>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ont>
        <color rgb="FF9C0006"/>
      </font>
      <fill>
        <patternFill>
          <bgColor rgb="FFFFC7CE"/>
        </patternFill>
      </fill>
    </dxf>
    <dxf>
      <font>
        <color rgb="FF9C0006"/>
      </font>
      <fill>
        <patternFill>
          <bgColor rgb="FFFFC7CE"/>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AF33E-116C-4A40-8FA8-F6E45DA1338A}">
  <sheetPr codeName="Sheet10"/>
  <dimension ref="A1:M11"/>
  <sheetViews>
    <sheetView showGridLines="0" view="pageBreakPreview" zoomScaleNormal="100" zoomScaleSheetLayoutView="100" workbookViewId="0">
      <selection sqref="A1:M1"/>
    </sheetView>
  </sheetViews>
  <sheetFormatPr defaultColWidth="9" defaultRowHeight="18" x14ac:dyDescent="0.45"/>
  <cols>
    <col min="1" max="12" width="10.8984375" style="66" customWidth="1"/>
    <col min="13" max="13" width="9.8984375" style="66" customWidth="1"/>
    <col min="14" max="14" width="37.19921875" style="66" customWidth="1"/>
    <col min="15" max="15" width="60" style="66" customWidth="1"/>
    <col min="16" max="16384" width="9" style="66"/>
  </cols>
  <sheetData>
    <row r="1" spans="1:13" ht="37.5" customHeight="1" thickBot="1" x14ac:dyDescent="0.5">
      <c r="A1" s="158" t="s">
        <v>336</v>
      </c>
      <c r="B1" s="159"/>
      <c r="C1" s="159"/>
      <c r="D1" s="159"/>
      <c r="E1" s="159"/>
      <c r="F1" s="159"/>
      <c r="G1" s="159"/>
      <c r="H1" s="159"/>
      <c r="I1" s="159"/>
      <c r="J1" s="159"/>
      <c r="K1" s="159"/>
      <c r="L1" s="159"/>
      <c r="M1" s="160"/>
    </row>
    <row r="2" spans="1:13" ht="24.75" customHeight="1" x14ac:dyDescent="0.45">
      <c r="A2" s="78" t="s">
        <v>97</v>
      </c>
      <c r="B2" s="67"/>
      <c r="C2" s="67"/>
      <c r="D2" s="67"/>
      <c r="E2" s="67"/>
      <c r="F2" s="67"/>
      <c r="G2" s="67"/>
      <c r="H2" s="67"/>
      <c r="I2" s="67"/>
      <c r="J2" s="67"/>
      <c r="K2" s="67"/>
      <c r="L2" s="67"/>
      <c r="M2" s="68"/>
    </row>
    <row r="3" spans="1:13" ht="24.75" customHeight="1" x14ac:dyDescent="0.45">
      <c r="A3" s="60"/>
      <c r="B3" t="s">
        <v>118</v>
      </c>
      <c r="C3"/>
      <c r="D3"/>
      <c r="E3"/>
      <c r="F3"/>
      <c r="G3"/>
      <c r="H3"/>
      <c r="I3"/>
      <c r="J3"/>
      <c r="K3"/>
      <c r="L3"/>
      <c r="M3" s="61"/>
    </row>
    <row r="4" spans="1:13" ht="24.75" customHeight="1" x14ac:dyDescent="0.45">
      <c r="A4" s="60"/>
      <c r="B4" t="s">
        <v>126</v>
      </c>
      <c r="C4"/>
      <c r="D4"/>
      <c r="E4"/>
      <c r="F4"/>
      <c r="G4"/>
      <c r="H4"/>
      <c r="I4"/>
      <c r="J4"/>
      <c r="K4"/>
      <c r="L4"/>
      <c r="M4" s="61"/>
    </row>
    <row r="5" spans="1:13" ht="24.75" customHeight="1" x14ac:dyDescent="0.45">
      <c r="A5" s="60"/>
      <c r="B5" t="s">
        <v>119</v>
      </c>
      <c r="C5"/>
      <c r="D5"/>
      <c r="E5"/>
      <c r="F5"/>
      <c r="G5"/>
      <c r="H5"/>
      <c r="I5"/>
      <c r="J5"/>
      <c r="K5"/>
      <c r="L5"/>
      <c r="M5" s="61"/>
    </row>
    <row r="6" spans="1:13" ht="24.75" customHeight="1" x14ac:dyDescent="0.45">
      <c r="A6" s="60"/>
      <c r="B6" t="s">
        <v>120</v>
      </c>
      <c r="C6"/>
      <c r="D6"/>
      <c r="E6"/>
      <c r="F6"/>
      <c r="G6"/>
      <c r="H6"/>
      <c r="I6"/>
      <c r="J6"/>
      <c r="K6"/>
      <c r="L6"/>
      <c r="M6" s="61"/>
    </row>
    <row r="7" spans="1:13" ht="24.75" customHeight="1" x14ac:dyDescent="0.45">
      <c r="A7" s="60"/>
      <c r="B7" t="s">
        <v>96</v>
      </c>
      <c r="C7"/>
      <c r="D7"/>
      <c r="E7"/>
      <c r="F7"/>
      <c r="G7"/>
      <c r="H7"/>
      <c r="I7"/>
      <c r="J7"/>
      <c r="K7"/>
      <c r="L7"/>
      <c r="M7" s="61"/>
    </row>
    <row r="8" spans="1:13" ht="24.75" customHeight="1" x14ac:dyDescent="0.45">
      <c r="A8" s="60"/>
      <c r="B8" t="s">
        <v>337</v>
      </c>
      <c r="C8"/>
      <c r="D8"/>
      <c r="E8"/>
      <c r="F8"/>
      <c r="G8"/>
      <c r="H8"/>
      <c r="I8"/>
      <c r="J8"/>
      <c r="K8"/>
      <c r="L8"/>
      <c r="M8" s="61"/>
    </row>
    <row r="9" spans="1:13" ht="24.75" customHeight="1" x14ac:dyDescent="0.45">
      <c r="A9" s="62" t="s">
        <v>123</v>
      </c>
      <c r="B9"/>
      <c r="C9"/>
      <c r="D9"/>
      <c r="E9"/>
      <c r="F9"/>
      <c r="G9"/>
      <c r="H9"/>
      <c r="I9"/>
      <c r="J9"/>
      <c r="K9"/>
      <c r="L9"/>
      <c r="M9" s="61"/>
    </row>
    <row r="10" spans="1:13" ht="24.75" customHeight="1" x14ac:dyDescent="0.45">
      <c r="A10" s="62" t="s">
        <v>124</v>
      </c>
      <c r="B10"/>
      <c r="C10"/>
      <c r="D10"/>
      <c r="E10"/>
      <c r="F10"/>
      <c r="G10"/>
      <c r="H10"/>
      <c r="I10"/>
      <c r="J10"/>
      <c r="K10"/>
      <c r="L10"/>
      <c r="M10" s="61"/>
    </row>
    <row r="11" spans="1:13" ht="24.75" customHeight="1" x14ac:dyDescent="0.45">
      <c r="A11" s="62" t="s">
        <v>125</v>
      </c>
      <c r="B11"/>
      <c r="C11"/>
      <c r="D11"/>
      <c r="E11"/>
      <c r="F11"/>
      <c r="G11"/>
      <c r="H11"/>
      <c r="I11"/>
      <c r="J11"/>
      <c r="K11"/>
      <c r="L11"/>
      <c r="M11" s="61"/>
    </row>
  </sheetData>
  <sheetProtection sheet="1" objects="1" scenarios="1"/>
  <mergeCells count="1">
    <mergeCell ref="A1:M1"/>
  </mergeCells>
  <phoneticPr fontId="2"/>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D72B4-16D5-49BF-9163-B92542616491}">
  <sheetPr codeName="Sheet1"/>
  <dimension ref="A1:AA769"/>
  <sheetViews>
    <sheetView showGridLines="0" tabSelected="1" view="pageBreakPreview" topLeftCell="O176" zoomScaleNormal="100" zoomScaleSheetLayoutView="100" workbookViewId="0">
      <selection activeCell="X187" sqref="X187:X193"/>
    </sheetView>
  </sheetViews>
  <sheetFormatPr defaultColWidth="9" defaultRowHeight="19.8" x14ac:dyDescent="0.45"/>
  <cols>
    <col min="1" max="1" width="2.8984375" style="1" hidden="1" customWidth="1"/>
    <col min="2" max="2" width="12.19921875" style="1" customWidth="1"/>
    <col min="3" max="6" width="12.19921875" style="2" customWidth="1"/>
    <col min="7" max="7" width="6" style="1" customWidth="1"/>
    <col min="8" max="8" width="2.8984375" style="1" bestFit="1" customWidth="1"/>
    <col min="9" max="9" width="2.5" style="1" customWidth="1"/>
    <col min="10" max="10" width="12.19921875" style="1" customWidth="1"/>
    <col min="11" max="14" width="12.19921875" style="2" customWidth="1"/>
    <col min="15" max="15" width="6.59765625" style="1" customWidth="1"/>
    <col min="16" max="16" width="46.59765625" style="1" customWidth="1"/>
    <col min="17" max="17" width="33.8984375" style="1" customWidth="1"/>
    <col min="18" max="18" width="6.69921875" style="1" bestFit="1" customWidth="1"/>
    <col min="19" max="19" width="3.69921875" style="1" bestFit="1" customWidth="1"/>
    <col min="20" max="20" width="6.69921875" style="1" bestFit="1" customWidth="1"/>
    <col min="21" max="21" width="3.69921875" style="1" bestFit="1" customWidth="1"/>
    <col min="22" max="22" width="3.69921875" style="1" customWidth="1"/>
    <col min="23" max="23" width="5.09765625" style="1" customWidth="1"/>
    <col min="24" max="24" width="36.3984375" style="1" customWidth="1"/>
    <col min="25" max="25" width="16.3984375" style="1" bestFit="1" customWidth="1"/>
    <col min="26" max="26" width="2.8984375" style="1" bestFit="1" customWidth="1"/>
    <col min="27" max="16384" width="9" style="1"/>
  </cols>
  <sheetData>
    <row r="1" spans="2:27" ht="37.5" customHeight="1" thickBot="1" x14ac:dyDescent="0.5">
      <c r="B1" s="164" t="s">
        <v>117</v>
      </c>
      <c r="C1" s="165"/>
      <c r="D1" s="165"/>
      <c r="E1" s="165"/>
      <c r="F1" s="165"/>
      <c r="G1" s="165"/>
      <c r="H1" s="165"/>
      <c r="I1" s="165"/>
      <c r="J1" s="165"/>
      <c r="K1" s="165"/>
      <c r="L1" s="165"/>
      <c r="M1" s="165"/>
      <c r="N1" s="165"/>
      <c r="O1" s="166"/>
      <c r="Q1" s="24"/>
      <c r="R1" s="24"/>
      <c r="S1" s="24"/>
      <c r="T1" s="24"/>
      <c r="U1" s="24"/>
    </row>
    <row r="2" spans="2:27" ht="25.5" customHeight="1" x14ac:dyDescent="0.45">
      <c r="B2" s="167" t="s">
        <v>121</v>
      </c>
      <c r="C2" s="168"/>
      <c r="D2" s="168"/>
      <c r="E2" s="168"/>
      <c r="F2" s="168"/>
      <c r="G2" s="168"/>
      <c r="H2" s="168"/>
      <c r="I2" s="168"/>
      <c r="J2" s="168"/>
      <c r="K2" s="168"/>
      <c r="L2" s="168"/>
      <c r="M2" s="168"/>
      <c r="N2" s="168"/>
      <c r="O2" s="169"/>
      <c r="Q2" s="24"/>
      <c r="R2" s="24"/>
      <c r="S2" s="24"/>
      <c r="T2" s="24"/>
      <c r="U2" s="24"/>
    </row>
    <row r="3" spans="2:27" ht="25.5" customHeight="1" thickBot="1" x14ac:dyDescent="0.5">
      <c r="B3" s="170" t="s">
        <v>95</v>
      </c>
      <c r="C3" s="171"/>
      <c r="D3" s="171"/>
      <c r="E3" s="171"/>
      <c r="F3" s="171"/>
      <c r="G3" s="171"/>
      <c r="H3" s="171"/>
      <c r="I3" s="171"/>
      <c r="J3" s="171"/>
      <c r="K3" s="171"/>
      <c r="L3" s="171"/>
      <c r="M3" s="171"/>
      <c r="N3" s="171"/>
      <c r="O3" s="172"/>
      <c r="Q3" s="24"/>
      <c r="R3" s="24"/>
      <c r="S3" s="24"/>
      <c r="T3" s="24"/>
      <c r="U3" s="24"/>
    </row>
    <row r="4" spans="2:27" ht="11.25" customHeight="1" x14ac:dyDescent="0.45">
      <c r="K4" s="1"/>
      <c r="L4" s="1"/>
      <c r="M4" s="1"/>
      <c r="N4" s="1"/>
    </row>
    <row r="5" spans="2:27" x14ac:dyDescent="0.45">
      <c r="B5" s="129" t="s">
        <v>17</v>
      </c>
      <c r="C5" s="44"/>
      <c r="D5" s="45"/>
      <c r="E5" s="44"/>
      <c r="F5" s="44"/>
      <c r="G5" s="46"/>
      <c r="H5" s="46"/>
      <c r="I5" s="46"/>
      <c r="J5" s="46"/>
      <c r="K5" s="46"/>
      <c r="L5" s="46"/>
      <c r="M5" s="46"/>
      <c r="N5" s="46"/>
      <c r="O5" s="47"/>
    </row>
    <row r="6" spans="2:27" x14ac:dyDescent="0.45">
      <c r="B6" s="130" t="s">
        <v>18</v>
      </c>
      <c r="D6" s="1"/>
      <c r="K6" s="1"/>
      <c r="L6" s="1"/>
      <c r="M6" s="1"/>
      <c r="N6" s="1"/>
      <c r="O6" s="48"/>
    </row>
    <row r="7" spans="2:27" x14ac:dyDescent="0.45">
      <c r="B7" s="130" t="s">
        <v>84</v>
      </c>
      <c r="D7" s="1"/>
      <c r="K7" s="1"/>
      <c r="L7" s="1"/>
      <c r="M7" s="1"/>
      <c r="N7" s="1"/>
      <c r="O7" s="48"/>
    </row>
    <row r="8" spans="2:27" x14ac:dyDescent="0.45">
      <c r="B8" s="49" t="s">
        <v>85</v>
      </c>
      <c r="C8" s="50"/>
      <c r="D8" s="51"/>
      <c r="E8" s="50"/>
      <c r="F8" s="50"/>
      <c r="G8" s="51"/>
      <c r="H8" s="51"/>
      <c r="I8" s="51"/>
      <c r="J8" s="51"/>
      <c r="K8" s="51"/>
      <c r="L8" s="51"/>
      <c r="M8" s="51"/>
      <c r="N8" s="51"/>
      <c r="O8" s="52"/>
    </row>
    <row r="9" spans="2:27" ht="7.5" customHeight="1" thickBot="1" x14ac:dyDescent="0.5">
      <c r="K9" s="1"/>
      <c r="L9" s="1"/>
      <c r="M9" s="1"/>
      <c r="N9" s="1"/>
    </row>
    <row r="10" spans="2:27" ht="20.399999999999999" thickBot="1" x14ac:dyDescent="0.5">
      <c r="B10" s="3" t="s">
        <v>15</v>
      </c>
      <c r="J10" s="3" t="s">
        <v>16</v>
      </c>
      <c r="N10" s="179" t="s">
        <v>338</v>
      </c>
      <c r="O10" s="180"/>
      <c r="Q10" s="23"/>
      <c r="R10" s="23"/>
      <c r="S10" s="23"/>
      <c r="T10" s="23"/>
    </row>
    <row r="11" spans="2:27" ht="39.6" x14ac:dyDescent="0.45">
      <c r="B11" s="173" t="s">
        <v>312</v>
      </c>
      <c r="C11" s="174"/>
      <c r="D11" s="175"/>
      <c r="E11" s="188" t="s">
        <v>86</v>
      </c>
      <c r="F11" s="188"/>
      <c r="G11" s="189"/>
      <c r="J11" s="53"/>
      <c r="K11" s="181" t="s">
        <v>8</v>
      </c>
      <c r="L11" s="181"/>
      <c r="M11" s="147" t="s">
        <v>4</v>
      </c>
      <c r="N11" s="148" t="s">
        <v>339</v>
      </c>
      <c r="O11" s="149" t="s">
        <v>340</v>
      </c>
    </row>
    <row r="12" spans="2:27" x14ac:dyDescent="0.45">
      <c r="B12" s="176" t="s">
        <v>3</v>
      </c>
      <c r="C12" s="177"/>
      <c r="D12" s="178"/>
      <c r="E12" s="183" t="s">
        <v>22</v>
      </c>
      <c r="F12" s="183"/>
      <c r="G12" s="184"/>
      <c r="J12" s="54">
        <v>1</v>
      </c>
      <c r="K12" s="182"/>
      <c r="L12" s="182"/>
      <c r="M12" s="150"/>
      <c r="N12" s="151"/>
      <c r="O12" s="152"/>
    </row>
    <row r="13" spans="2:27" x14ac:dyDescent="0.45">
      <c r="B13" s="176" t="s">
        <v>5</v>
      </c>
      <c r="C13" s="177"/>
      <c r="D13" s="178"/>
      <c r="E13" s="194"/>
      <c r="F13" s="194"/>
      <c r="G13" s="195"/>
      <c r="J13" s="54">
        <v>2</v>
      </c>
      <c r="K13" s="182"/>
      <c r="L13" s="182"/>
      <c r="M13" s="150"/>
      <c r="N13" s="153"/>
      <c r="O13" s="152"/>
    </row>
    <row r="14" spans="2:27" ht="20.399999999999999" thickBot="1" x14ac:dyDescent="0.5">
      <c r="B14" s="185" t="s">
        <v>2</v>
      </c>
      <c r="C14" s="186"/>
      <c r="D14" s="187"/>
      <c r="E14" s="202"/>
      <c r="F14" s="202"/>
      <c r="G14" s="203"/>
      <c r="J14" s="54">
        <v>3</v>
      </c>
      <c r="K14" s="182"/>
      <c r="L14" s="182"/>
      <c r="M14" s="150"/>
      <c r="N14" s="154"/>
      <c r="O14" s="152"/>
    </row>
    <row r="15" spans="2:27" ht="20.399999999999999" thickBot="1" x14ac:dyDescent="0.5">
      <c r="B15" s="200"/>
      <c r="C15" s="200"/>
      <c r="D15" s="200"/>
      <c r="E15" s="201"/>
      <c r="F15" s="201"/>
      <c r="G15" s="201"/>
      <c r="J15" s="55">
        <v>4</v>
      </c>
      <c r="K15" s="199"/>
      <c r="L15" s="199"/>
      <c r="M15" s="155"/>
      <c r="N15" s="156"/>
      <c r="O15" s="157"/>
      <c r="X15" s="74" t="s">
        <v>88</v>
      </c>
      <c r="Y15" s="73" t="s">
        <v>89</v>
      </c>
      <c r="Z15" s="71"/>
      <c r="AA15" s="74" t="s">
        <v>344</v>
      </c>
    </row>
    <row r="16" spans="2:27" ht="20.399999999999999" thickBot="1" x14ac:dyDescent="0.5">
      <c r="B16" s="3" t="s">
        <v>114</v>
      </c>
      <c r="J16" s="3" t="s">
        <v>115</v>
      </c>
      <c r="X16" s="75" t="s">
        <v>86</v>
      </c>
      <c r="Y16" s="1" t="s">
        <v>87</v>
      </c>
      <c r="Z16" s="72">
        <v>4</v>
      </c>
      <c r="AA16" s="75" t="s">
        <v>345</v>
      </c>
    </row>
    <row r="17" spans="1:27" ht="19.5" customHeight="1" x14ac:dyDescent="0.45">
      <c r="B17" s="196" t="s">
        <v>14</v>
      </c>
      <c r="C17" s="198" t="s">
        <v>8</v>
      </c>
      <c r="D17" s="198"/>
      <c r="E17" s="198" t="s">
        <v>9</v>
      </c>
      <c r="F17" s="198"/>
      <c r="G17" s="192" t="s">
        <v>13</v>
      </c>
      <c r="J17" s="190" t="s">
        <v>14</v>
      </c>
      <c r="K17" s="163" t="s">
        <v>8</v>
      </c>
      <c r="L17" s="163"/>
      <c r="M17" s="163" t="s">
        <v>9</v>
      </c>
      <c r="N17" s="163"/>
      <c r="O17" s="161" t="s">
        <v>13</v>
      </c>
      <c r="R17" s="1" t="s">
        <v>40</v>
      </c>
      <c r="T17" s="1" t="s">
        <v>43</v>
      </c>
      <c r="X17" s="75" t="s">
        <v>146</v>
      </c>
      <c r="Y17" s="1" t="s">
        <v>19</v>
      </c>
      <c r="Z17" s="72">
        <v>4</v>
      </c>
      <c r="AA17" s="75" t="s">
        <v>130</v>
      </c>
    </row>
    <row r="18" spans="1:27" x14ac:dyDescent="0.45">
      <c r="B18" s="197"/>
      <c r="C18" s="26" t="s">
        <v>7</v>
      </c>
      <c r="D18" s="26" t="s">
        <v>6</v>
      </c>
      <c r="E18" s="26" t="s">
        <v>10</v>
      </c>
      <c r="F18" s="26" t="s">
        <v>11</v>
      </c>
      <c r="G18" s="193"/>
      <c r="J18" s="191"/>
      <c r="K18" s="25" t="s">
        <v>7</v>
      </c>
      <c r="L18" s="25" t="s">
        <v>6</v>
      </c>
      <c r="M18" s="25" t="s">
        <v>10</v>
      </c>
      <c r="N18" s="25" t="s">
        <v>11</v>
      </c>
      <c r="O18" s="162"/>
      <c r="R18" s="1" t="s">
        <v>42</v>
      </c>
      <c r="S18" s="1" t="s">
        <v>41</v>
      </c>
      <c r="T18" s="1" t="s">
        <v>42</v>
      </c>
      <c r="U18" s="1" t="s">
        <v>41</v>
      </c>
      <c r="X18" s="75" t="s">
        <v>147</v>
      </c>
      <c r="Y18" s="1" t="s">
        <v>20</v>
      </c>
      <c r="Z18" s="72">
        <v>1</v>
      </c>
      <c r="AA18" s="75" t="s">
        <v>131</v>
      </c>
    </row>
    <row r="19" spans="1:27" ht="20.399999999999999" thickBot="1" x14ac:dyDescent="0.5">
      <c r="A19" s="22"/>
      <c r="B19" s="8"/>
      <c r="C19" s="4"/>
      <c r="D19" s="4"/>
      <c r="E19" s="4"/>
      <c r="F19" s="4"/>
      <c r="G19" s="5"/>
      <c r="H19" s="77"/>
      <c r="I19" s="77"/>
      <c r="J19" s="8"/>
      <c r="K19" s="4"/>
      <c r="L19" s="4"/>
      <c r="M19" s="4"/>
      <c r="N19" s="4"/>
      <c r="O19" s="5"/>
      <c r="P19" s="22"/>
      <c r="R19" s="1">
        <f>LENB(B19)-LEN(B19)</f>
        <v>0</v>
      </c>
      <c r="S19" s="1">
        <f>LENB(E19)+LENB(F19)-LEN(E19)-LEN(F19)</f>
        <v>0</v>
      </c>
      <c r="T19" s="1">
        <f>LENB(J19)-LEN(J19)</f>
        <v>0</v>
      </c>
      <c r="U19" s="1">
        <f>LENB(M19)+LENB(N19)-LEN(M19)-LEN(N19)</f>
        <v>0</v>
      </c>
      <c r="X19" s="75" t="s">
        <v>313</v>
      </c>
      <c r="Y19" s="1" t="s">
        <v>21</v>
      </c>
      <c r="Z19" s="72">
        <v>2</v>
      </c>
      <c r="AA19" s="76" t="s">
        <v>346</v>
      </c>
    </row>
    <row r="20" spans="1:27" x14ac:dyDescent="0.45">
      <c r="A20" s="22"/>
      <c r="B20" s="8"/>
      <c r="C20" s="4"/>
      <c r="D20" s="4"/>
      <c r="E20" s="4"/>
      <c r="F20" s="4"/>
      <c r="G20" s="5"/>
      <c r="H20" s="77"/>
      <c r="I20" s="77"/>
      <c r="J20" s="8"/>
      <c r="K20" s="4"/>
      <c r="L20" s="4"/>
      <c r="M20" s="4"/>
      <c r="N20" s="4"/>
      <c r="O20" s="5"/>
      <c r="P20" s="22"/>
      <c r="R20" s="1">
        <f t="shared" ref="R20:R83" si="0">LENB(B20)-LEN(B20)</f>
        <v>0</v>
      </c>
      <c r="S20" s="1">
        <f t="shared" ref="S20:S83" si="1">LENB(E20)+LENB(F20)-LEN(E20)-LEN(F20)</f>
        <v>0</v>
      </c>
      <c r="T20" s="1">
        <f t="shared" ref="T20:T83" si="2">LENB(J20)-LEN(J20)</f>
        <v>0</v>
      </c>
      <c r="U20" s="1">
        <f t="shared" ref="U20:U83" si="3">LENB(M20)+LENB(N20)-LEN(M20)-LEN(N20)</f>
        <v>0</v>
      </c>
      <c r="X20" s="75" t="s">
        <v>314</v>
      </c>
      <c r="Y20" s="1" t="s">
        <v>22</v>
      </c>
      <c r="Z20" s="72">
        <v>3</v>
      </c>
    </row>
    <row r="21" spans="1:27" ht="20.399999999999999" thickBot="1" x14ac:dyDescent="0.5">
      <c r="A21" s="22"/>
      <c r="B21" s="8"/>
      <c r="C21" s="4"/>
      <c r="D21" s="4"/>
      <c r="E21" s="4"/>
      <c r="F21" s="4"/>
      <c r="G21" s="5"/>
      <c r="H21" s="77"/>
      <c r="I21" s="77"/>
      <c r="J21" s="8"/>
      <c r="K21" s="4"/>
      <c r="L21" s="4"/>
      <c r="M21" s="4"/>
      <c r="N21" s="4"/>
      <c r="O21" s="5"/>
      <c r="P21" s="22"/>
      <c r="R21" s="1">
        <f>LENB(B21)-LEN(B21)</f>
        <v>0</v>
      </c>
      <c r="S21" s="1">
        <f>LENB(E21)+LENB(F21)-LEN(E21)-LEN(F21)</f>
        <v>0</v>
      </c>
      <c r="T21" s="1">
        <f t="shared" si="2"/>
        <v>0</v>
      </c>
      <c r="U21" s="1">
        <f t="shared" si="3"/>
        <v>0</v>
      </c>
      <c r="X21" s="75" t="s">
        <v>315</v>
      </c>
      <c r="Y21" s="69"/>
      <c r="Z21" s="70">
        <v>4</v>
      </c>
    </row>
    <row r="22" spans="1:27" x14ac:dyDescent="0.45">
      <c r="A22" s="22"/>
      <c r="B22" s="8"/>
      <c r="C22" s="4"/>
      <c r="D22" s="4"/>
      <c r="E22" s="4"/>
      <c r="F22" s="4"/>
      <c r="G22" s="5"/>
      <c r="H22" s="77"/>
      <c r="I22" s="77"/>
      <c r="J22" s="8"/>
      <c r="K22" s="4"/>
      <c r="L22" s="4"/>
      <c r="M22" s="4"/>
      <c r="N22" s="4"/>
      <c r="O22" s="5"/>
      <c r="P22" s="22"/>
      <c r="R22" s="1">
        <f>LENB(B22)-LEN(B22)</f>
        <v>0</v>
      </c>
      <c r="S22" s="1">
        <f>LENB(E22)+LENB(F22)-LEN(E22)-LEN(F22)</f>
        <v>0</v>
      </c>
      <c r="T22" s="1">
        <f t="shared" si="2"/>
        <v>0</v>
      </c>
      <c r="U22" s="1">
        <f t="shared" si="3"/>
        <v>0</v>
      </c>
      <c r="X22" s="75" t="s">
        <v>316</v>
      </c>
    </row>
    <row r="23" spans="1:27" x14ac:dyDescent="0.45">
      <c r="A23" s="22"/>
      <c r="B23" s="8"/>
      <c r="C23" s="4"/>
      <c r="D23" s="4"/>
      <c r="E23" s="4"/>
      <c r="F23" s="4"/>
      <c r="G23" s="5"/>
      <c r="H23" s="77"/>
      <c r="I23" s="77"/>
      <c r="J23" s="8"/>
      <c r="K23" s="4"/>
      <c r="L23" s="4"/>
      <c r="M23" s="4"/>
      <c r="N23" s="4"/>
      <c r="O23" s="5"/>
      <c r="P23" s="22"/>
      <c r="R23" s="1">
        <f t="shared" si="0"/>
        <v>0</v>
      </c>
      <c r="S23" s="1">
        <f t="shared" si="1"/>
        <v>0</v>
      </c>
      <c r="T23" s="1">
        <f t="shared" si="2"/>
        <v>0</v>
      </c>
      <c r="U23" s="1">
        <f t="shared" si="3"/>
        <v>0</v>
      </c>
      <c r="X23" s="75" t="s">
        <v>317</v>
      </c>
    </row>
    <row r="24" spans="1:27" x14ac:dyDescent="0.45">
      <c r="A24" s="22"/>
      <c r="B24" s="8"/>
      <c r="C24" s="4"/>
      <c r="D24" s="4"/>
      <c r="E24" s="4"/>
      <c r="F24" s="4"/>
      <c r="G24" s="5"/>
      <c r="H24" s="77"/>
      <c r="I24" s="77"/>
      <c r="J24" s="8"/>
      <c r="K24" s="4"/>
      <c r="L24" s="4"/>
      <c r="M24" s="4"/>
      <c r="N24" s="4"/>
      <c r="O24" s="5"/>
      <c r="P24" s="22"/>
      <c r="R24" s="1">
        <f t="shared" si="0"/>
        <v>0</v>
      </c>
      <c r="S24" s="1">
        <f t="shared" si="1"/>
        <v>0</v>
      </c>
      <c r="T24" s="1">
        <f t="shared" si="2"/>
        <v>0</v>
      </c>
      <c r="U24" s="1">
        <f t="shared" si="3"/>
        <v>0</v>
      </c>
      <c r="X24" s="75" t="s">
        <v>318</v>
      </c>
    </row>
    <row r="25" spans="1:27" x14ac:dyDescent="0.45">
      <c r="A25" s="22"/>
      <c r="B25" s="8"/>
      <c r="C25" s="4"/>
      <c r="D25" s="4"/>
      <c r="E25" s="4"/>
      <c r="F25" s="4"/>
      <c r="G25" s="5"/>
      <c r="H25" s="77"/>
      <c r="I25" s="77"/>
      <c r="J25" s="8"/>
      <c r="K25" s="4"/>
      <c r="L25" s="4"/>
      <c r="M25" s="4"/>
      <c r="N25" s="4"/>
      <c r="O25" s="5"/>
      <c r="P25" s="22"/>
      <c r="R25" s="1">
        <f t="shared" si="0"/>
        <v>0</v>
      </c>
      <c r="S25" s="1">
        <f t="shared" si="1"/>
        <v>0</v>
      </c>
      <c r="T25" s="1">
        <f t="shared" si="2"/>
        <v>0</v>
      </c>
      <c r="U25" s="1">
        <f t="shared" si="3"/>
        <v>0</v>
      </c>
      <c r="X25" s="75" t="s">
        <v>319</v>
      </c>
    </row>
    <row r="26" spans="1:27" x14ac:dyDescent="0.45">
      <c r="A26" s="22"/>
      <c r="B26" s="8"/>
      <c r="C26" s="4"/>
      <c r="D26" s="4"/>
      <c r="E26" s="4"/>
      <c r="F26" s="4"/>
      <c r="G26" s="5"/>
      <c r="H26" s="77"/>
      <c r="I26" s="77"/>
      <c r="J26" s="8"/>
      <c r="K26" s="4"/>
      <c r="L26" s="4"/>
      <c r="M26" s="4"/>
      <c r="N26" s="4"/>
      <c r="O26" s="5"/>
      <c r="P26" s="22"/>
      <c r="R26" s="1">
        <f t="shared" si="0"/>
        <v>0</v>
      </c>
      <c r="S26" s="1">
        <f t="shared" si="1"/>
        <v>0</v>
      </c>
      <c r="T26" s="1">
        <f t="shared" si="2"/>
        <v>0</v>
      </c>
      <c r="U26" s="1">
        <f t="shared" si="3"/>
        <v>0</v>
      </c>
      <c r="X26" s="75" t="s">
        <v>320</v>
      </c>
    </row>
    <row r="27" spans="1:27" x14ac:dyDescent="0.45">
      <c r="A27" s="22"/>
      <c r="B27" s="8"/>
      <c r="C27" s="4"/>
      <c r="D27" s="4"/>
      <c r="E27" s="4"/>
      <c r="F27" s="4"/>
      <c r="G27" s="5"/>
      <c r="H27" s="77"/>
      <c r="I27" s="77"/>
      <c r="J27" s="8"/>
      <c r="K27" s="4"/>
      <c r="L27" s="4"/>
      <c r="M27" s="4"/>
      <c r="N27" s="4"/>
      <c r="O27" s="5"/>
      <c r="P27" s="22"/>
      <c r="R27" s="1">
        <f t="shared" si="0"/>
        <v>0</v>
      </c>
      <c r="S27" s="1">
        <f t="shared" si="1"/>
        <v>0</v>
      </c>
      <c r="T27" s="1">
        <f t="shared" si="2"/>
        <v>0</v>
      </c>
      <c r="U27" s="1">
        <f t="shared" si="3"/>
        <v>0</v>
      </c>
      <c r="X27" s="75" t="s">
        <v>321</v>
      </c>
    </row>
    <row r="28" spans="1:27" x14ac:dyDescent="0.45">
      <c r="A28" s="22"/>
      <c r="B28" s="8"/>
      <c r="C28" s="4"/>
      <c r="D28" s="4"/>
      <c r="E28" s="4"/>
      <c r="F28" s="4"/>
      <c r="G28" s="5"/>
      <c r="H28" s="77"/>
      <c r="I28" s="77"/>
      <c r="J28" s="8"/>
      <c r="K28" s="4"/>
      <c r="L28" s="4"/>
      <c r="M28" s="4"/>
      <c r="N28" s="4"/>
      <c r="O28" s="5"/>
      <c r="P28" s="22"/>
      <c r="R28" s="1">
        <f t="shared" si="0"/>
        <v>0</v>
      </c>
      <c r="S28" s="1">
        <f t="shared" si="1"/>
        <v>0</v>
      </c>
      <c r="T28" s="1">
        <f t="shared" si="2"/>
        <v>0</v>
      </c>
      <c r="U28" s="1">
        <f t="shared" si="3"/>
        <v>0</v>
      </c>
      <c r="X28" s="75" t="s">
        <v>322</v>
      </c>
    </row>
    <row r="29" spans="1:27" x14ac:dyDescent="0.45">
      <c r="A29" s="22"/>
      <c r="B29" s="8"/>
      <c r="C29" s="4"/>
      <c r="D29" s="4"/>
      <c r="E29" s="4"/>
      <c r="F29" s="4"/>
      <c r="G29" s="5"/>
      <c r="H29" s="77"/>
      <c r="I29" s="77"/>
      <c r="J29" s="8"/>
      <c r="K29" s="4"/>
      <c r="L29" s="4"/>
      <c r="M29" s="4"/>
      <c r="N29" s="4"/>
      <c r="O29" s="5"/>
      <c r="P29" s="22"/>
      <c r="R29" s="1">
        <f t="shared" si="0"/>
        <v>0</v>
      </c>
      <c r="S29" s="1">
        <f t="shared" si="1"/>
        <v>0</v>
      </c>
      <c r="T29" s="1">
        <f t="shared" si="2"/>
        <v>0</v>
      </c>
      <c r="U29" s="1">
        <f t="shared" si="3"/>
        <v>0</v>
      </c>
      <c r="X29" s="75" t="s">
        <v>323</v>
      </c>
    </row>
    <row r="30" spans="1:27" x14ac:dyDescent="0.45">
      <c r="A30" s="22"/>
      <c r="B30" s="8"/>
      <c r="C30" s="4"/>
      <c r="D30" s="4"/>
      <c r="E30" s="4"/>
      <c r="F30" s="4"/>
      <c r="G30" s="5"/>
      <c r="H30" s="77"/>
      <c r="I30" s="77"/>
      <c r="J30" s="8"/>
      <c r="K30" s="4"/>
      <c r="L30" s="4"/>
      <c r="M30" s="4"/>
      <c r="N30" s="4"/>
      <c r="O30" s="5"/>
      <c r="P30" s="22"/>
      <c r="R30" s="1">
        <f t="shared" si="0"/>
        <v>0</v>
      </c>
      <c r="S30" s="1">
        <f t="shared" si="1"/>
        <v>0</v>
      </c>
      <c r="T30" s="1">
        <f t="shared" si="2"/>
        <v>0</v>
      </c>
      <c r="U30" s="1">
        <f t="shared" si="3"/>
        <v>0</v>
      </c>
      <c r="X30" s="75" t="s">
        <v>324</v>
      </c>
    </row>
    <row r="31" spans="1:27" x14ac:dyDescent="0.45">
      <c r="A31" s="22"/>
      <c r="B31" s="8"/>
      <c r="C31" s="4"/>
      <c r="D31" s="4"/>
      <c r="E31" s="4"/>
      <c r="F31" s="4"/>
      <c r="G31" s="5"/>
      <c r="H31" s="77"/>
      <c r="I31" s="77"/>
      <c r="J31" s="8"/>
      <c r="K31" s="4"/>
      <c r="L31" s="4"/>
      <c r="M31" s="4"/>
      <c r="N31" s="4"/>
      <c r="O31" s="5"/>
      <c r="P31" s="22"/>
      <c r="R31" s="1">
        <f t="shared" si="0"/>
        <v>0</v>
      </c>
      <c r="S31" s="1">
        <f t="shared" si="1"/>
        <v>0</v>
      </c>
      <c r="T31" s="1">
        <f t="shared" si="2"/>
        <v>0</v>
      </c>
      <c r="U31" s="1">
        <f t="shared" si="3"/>
        <v>0</v>
      </c>
      <c r="X31" s="75" t="s">
        <v>325</v>
      </c>
    </row>
    <row r="32" spans="1:27" x14ac:dyDescent="0.45">
      <c r="A32" s="22"/>
      <c r="B32" s="8"/>
      <c r="C32" s="4"/>
      <c r="D32" s="4"/>
      <c r="E32" s="4"/>
      <c r="F32" s="4"/>
      <c r="G32" s="5"/>
      <c r="H32" s="77"/>
      <c r="I32" s="77"/>
      <c r="J32" s="8"/>
      <c r="K32" s="4"/>
      <c r="L32" s="4"/>
      <c r="M32" s="4"/>
      <c r="N32" s="4"/>
      <c r="O32" s="5"/>
      <c r="P32" s="22"/>
      <c r="R32" s="1">
        <f t="shared" si="0"/>
        <v>0</v>
      </c>
      <c r="S32" s="1">
        <f t="shared" si="1"/>
        <v>0</v>
      </c>
      <c r="T32" s="1">
        <f t="shared" si="2"/>
        <v>0</v>
      </c>
      <c r="U32" s="1">
        <f t="shared" si="3"/>
        <v>0</v>
      </c>
      <c r="X32" s="75" t="s">
        <v>326</v>
      </c>
    </row>
    <row r="33" spans="1:24" x14ac:dyDescent="0.45">
      <c r="A33" s="22"/>
      <c r="B33" s="8"/>
      <c r="C33" s="4"/>
      <c r="D33" s="4"/>
      <c r="E33" s="4"/>
      <c r="F33" s="4"/>
      <c r="G33" s="5"/>
      <c r="H33" s="77"/>
      <c r="I33" s="77"/>
      <c r="J33" s="8"/>
      <c r="K33" s="4"/>
      <c r="L33" s="4"/>
      <c r="M33" s="4"/>
      <c r="N33" s="4"/>
      <c r="O33" s="5"/>
      <c r="P33" s="22"/>
      <c r="R33" s="1">
        <f t="shared" si="0"/>
        <v>0</v>
      </c>
      <c r="S33" s="1">
        <f t="shared" si="1"/>
        <v>0</v>
      </c>
      <c r="T33" s="1">
        <f t="shared" si="2"/>
        <v>0</v>
      </c>
      <c r="U33" s="1">
        <f t="shared" si="3"/>
        <v>0</v>
      </c>
      <c r="X33" s="75" t="s">
        <v>148</v>
      </c>
    </row>
    <row r="34" spans="1:24" x14ac:dyDescent="0.45">
      <c r="A34" s="22"/>
      <c r="B34" s="8"/>
      <c r="C34" s="4"/>
      <c r="D34" s="4"/>
      <c r="E34" s="4"/>
      <c r="F34" s="4"/>
      <c r="G34" s="5"/>
      <c r="H34" s="77"/>
      <c r="I34" s="77"/>
      <c r="J34" s="8"/>
      <c r="K34" s="4"/>
      <c r="L34" s="4"/>
      <c r="M34" s="4"/>
      <c r="N34" s="4"/>
      <c r="O34" s="5"/>
      <c r="P34" s="22"/>
      <c r="R34" s="1">
        <f t="shared" si="0"/>
        <v>0</v>
      </c>
      <c r="S34" s="1">
        <f t="shared" si="1"/>
        <v>0</v>
      </c>
      <c r="T34" s="1">
        <f t="shared" si="2"/>
        <v>0</v>
      </c>
      <c r="U34" s="1">
        <f t="shared" si="3"/>
        <v>0</v>
      </c>
      <c r="X34" s="75" t="s">
        <v>149</v>
      </c>
    </row>
    <row r="35" spans="1:24" x14ac:dyDescent="0.45">
      <c r="A35" s="22"/>
      <c r="B35" s="8"/>
      <c r="C35" s="4"/>
      <c r="D35" s="4"/>
      <c r="E35" s="4"/>
      <c r="F35" s="4"/>
      <c r="G35" s="5"/>
      <c r="H35" s="77"/>
      <c r="I35" s="77"/>
      <c r="J35" s="8"/>
      <c r="K35" s="4"/>
      <c r="L35" s="4"/>
      <c r="M35" s="4"/>
      <c r="N35" s="4"/>
      <c r="O35" s="5"/>
      <c r="P35" s="22"/>
      <c r="R35" s="1">
        <f t="shared" si="0"/>
        <v>0</v>
      </c>
      <c r="S35" s="1">
        <f t="shared" si="1"/>
        <v>0</v>
      </c>
      <c r="T35" s="1">
        <f t="shared" si="2"/>
        <v>0</v>
      </c>
      <c r="U35" s="1">
        <f t="shared" si="3"/>
        <v>0</v>
      </c>
      <c r="X35" s="75" t="s">
        <v>150</v>
      </c>
    </row>
    <row r="36" spans="1:24" x14ac:dyDescent="0.45">
      <c r="A36" s="22"/>
      <c r="B36" s="8"/>
      <c r="C36" s="4"/>
      <c r="D36" s="4"/>
      <c r="E36" s="4"/>
      <c r="F36" s="4"/>
      <c r="G36" s="5"/>
      <c r="H36" s="77"/>
      <c r="I36" s="77"/>
      <c r="J36" s="8"/>
      <c r="K36" s="4"/>
      <c r="L36" s="4"/>
      <c r="M36" s="4"/>
      <c r="N36" s="4"/>
      <c r="O36" s="5"/>
      <c r="P36" s="22"/>
      <c r="R36" s="1">
        <f t="shared" si="0"/>
        <v>0</v>
      </c>
      <c r="S36" s="1">
        <f t="shared" si="1"/>
        <v>0</v>
      </c>
      <c r="T36" s="1">
        <f t="shared" si="2"/>
        <v>0</v>
      </c>
      <c r="U36" s="1">
        <f t="shared" si="3"/>
        <v>0</v>
      </c>
      <c r="X36" s="75" t="s">
        <v>151</v>
      </c>
    </row>
    <row r="37" spans="1:24" x14ac:dyDescent="0.45">
      <c r="A37" s="22"/>
      <c r="B37" s="8"/>
      <c r="C37" s="4"/>
      <c r="D37" s="4"/>
      <c r="E37" s="4"/>
      <c r="F37" s="4"/>
      <c r="G37" s="5"/>
      <c r="H37" s="77"/>
      <c r="I37" s="77"/>
      <c r="J37" s="8"/>
      <c r="K37" s="4"/>
      <c r="L37" s="4"/>
      <c r="M37" s="4"/>
      <c r="N37" s="4"/>
      <c r="O37" s="5"/>
      <c r="P37" s="22"/>
      <c r="R37" s="1">
        <f t="shared" si="0"/>
        <v>0</v>
      </c>
      <c r="S37" s="1">
        <f t="shared" si="1"/>
        <v>0</v>
      </c>
      <c r="T37" s="1">
        <f t="shared" si="2"/>
        <v>0</v>
      </c>
      <c r="U37" s="1">
        <f t="shared" si="3"/>
        <v>0</v>
      </c>
      <c r="X37" s="75" t="s">
        <v>152</v>
      </c>
    </row>
    <row r="38" spans="1:24" x14ac:dyDescent="0.45">
      <c r="A38" s="22"/>
      <c r="B38" s="8"/>
      <c r="C38" s="4"/>
      <c r="D38" s="4"/>
      <c r="E38" s="4"/>
      <c r="F38" s="4"/>
      <c r="G38" s="5"/>
      <c r="H38" s="77"/>
      <c r="I38" s="77"/>
      <c r="J38" s="8"/>
      <c r="K38" s="4"/>
      <c r="L38" s="4"/>
      <c r="M38" s="4"/>
      <c r="N38" s="4"/>
      <c r="O38" s="5"/>
      <c r="P38" s="22"/>
      <c r="R38" s="1">
        <f t="shared" si="0"/>
        <v>0</v>
      </c>
      <c r="S38" s="1">
        <f t="shared" si="1"/>
        <v>0</v>
      </c>
      <c r="T38" s="1">
        <f t="shared" si="2"/>
        <v>0</v>
      </c>
      <c r="U38" s="1">
        <f t="shared" si="3"/>
        <v>0</v>
      </c>
      <c r="X38" s="75" t="s">
        <v>153</v>
      </c>
    </row>
    <row r="39" spans="1:24" x14ac:dyDescent="0.45">
      <c r="A39" s="22"/>
      <c r="B39" s="8"/>
      <c r="C39" s="4"/>
      <c r="D39" s="4"/>
      <c r="E39" s="4"/>
      <c r="F39" s="4"/>
      <c r="G39" s="5"/>
      <c r="H39" s="77"/>
      <c r="I39" s="77"/>
      <c r="J39" s="8"/>
      <c r="K39" s="4"/>
      <c r="L39" s="4"/>
      <c r="M39" s="4"/>
      <c r="N39" s="4"/>
      <c r="O39" s="5"/>
      <c r="P39" s="22"/>
      <c r="R39" s="1">
        <f t="shared" si="0"/>
        <v>0</v>
      </c>
      <c r="S39" s="1">
        <f t="shared" si="1"/>
        <v>0</v>
      </c>
      <c r="T39" s="1">
        <f t="shared" si="2"/>
        <v>0</v>
      </c>
      <c r="U39" s="1">
        <f t="shared" si="3"/>
        <v>0</v>
      </c>
      <c r="X39" s="75" t="s">
        <v>154</v>
      </c>
    </row>
    <row r="40" spans="1:24" x14ac:dyDescent="0.45">
      <c r="A40" s="22"/>
      <c r="B40" s="8"/>
      <c r="C40" s="4"/>
      <c r="D40" s="4"/>
      <c r="E40" s="4"/>
      <c r="F40" s="4"/>
      <c r="G40" s="5"/>
      <c r="H40" s="77"/>
      <c r="I40" s="77"/>
      <c r="J40" s="8"/>
      <c r="K40" s="4"/>
      <c r="L40" s="4"/>
      <c r="M40" s="4"/>
      <c r="N40" s="4"/>
      <c r="O40" s="5"/>
      <c r="P40" s="22"/>
      <c r="R40" s="1">
        <f t="shared" si="0"/>
        <v>0</v>
      </c>
      <c r="S40" s="1">
        <f t="shared" si="1"/>
        <v>0</v>
      </c>
      <c r="T40" s="1">
        <f t="shared" si="2"/>
        <v>0</v>
      </c>
      <c r="U40" s="1">
        <f t="shared" si="3"/>
        <v>0</v>
      </c>
      <c r="X40" s="75" t="s">
        <v>155</v>
      </c>
    </row>
    <row r="41" spans="1:24" x14ac:dyDescent="0.45">
      <c r="A41" s="22"/>
      <c r="B41" s="8"/>
      <c r="C41" s="4"/>
      <c r="D41" s="4"/>
      <c r="E41" s="4"/>
      <c r="F41" s="4"/>
      <c r="G41" s="5"/>
      <c r="H41" s="77"/>
      <c r="I41" s="77"/>
      <c r="J41" s="8"/>
      <c r="K41" s="4"/>
      <c r="L41" s="4"/>
      <c r="M41" s="4"/>
      <c r="N41" s="4"/>
      <c r="O41" s="5"/>
      <c r="P41" s="22"/>
      <c r="R41" s="1">
        <f t="shared" si="0"/>
        <v>0</v>
      </c>
      <c r="S41" s="1">
        <f t="shared" si="1"/>
        <v>0</v>
      </c>
      <c r="T41" s="1">
        <f t="shared" si="2"/>
        <v>0</v>
      </c>
      <c r="U41" s="1">
        <f t="shared" si="3"/>
        <v>0</v>
      </c>
      <c r="X41" s="75" t="s">
        <v>156</v>
      </c>
    </row>
    <row r="42" spans="1:24" x14ac:dyDescent="0.45">
      <c r="A42" s="22"/>
      <c r="B42" s="8"/>
      <c r="C42" s="4"/>
      <c r="D42" s="4"/>
      <c r="E42" s="4"/>
      <c r="F42" s="4"/>
      <c r="G42" s="5"/>
      <c r="H42" s="77"/>
      <c r="I42" s="77"/>
      <c r="J42" s="8"/>
      <c r="K42" s="4"/>
      <c r="L42" s="4"/>
      <c r="M42" s="4"/>
      <c r="N42" s="4"/>
      <c r="O42" s="5"/>
      <c r="P42" s="22"/>
      <c r="R42" s="1">
        <f t="shared" si="0"/>
        <v>0</v>
      </c>
      <c r="S42" s="1">
        <f t="shared" si="1"/>
        <v>0</v>
      </c>
      <c r="T42" s="1">
        <f t="shared" si="2"/>
        <v>0</v>
      </c>
      <c r="U42" s="1">
        <f t="shared" si="3"/>
        <v>0</v>
      </c>
      <c r="X42" s="75" t="s">
        <v>157</v>
      </c>
    </row>
    <row r="43" spans="1:24" x14ac:dyDescent="0.45">
      <c r="A43" s="22"/>
      <c r="B43" s="8"/>
      <c r="C43" s="4"/>
      <c r="D43" s="4"/>
      <c r="E43" s="4"/>
      <c r="F43" s="4"/>
      <c r="G43" s="5"/>
      <c r="H43" s="77"/>
      <c r="I43" s="77"/>
      <c r="J43" s="8"/>
      <c r="K43" s="4"/>
      <c r="L43" s="4"/>
      <c r="M43" s="4"/>
      <c r="N43" s="4"/>
      <c r="O43" s="5"/>
      <c r="P43" s="22"/>
      <c r="R43" s="1">
        <f t="shared" si="0"/>
        <v>0</v>
      </c>
      <c r="S43" s="1">
        <f t="shared" si="1"/>
        <v>0</v>
      </c>
      <c r="T43" s="1">
        <f t="shared" si="2"/>
        <v>0</v>
      </c>
      <c r="U43" s="1">
        <f t="shared" si="3"/>
        <v>0</v>
      </c>
      <c r="X43" s="75" t="s">
        <v>158</v>
      </c>
    </row>
    <row r="44" spans="1:24" x14ac:dyDescent="0.45">
      <c r="A44" s="22"/>
      <c r="B44" s="8"/>
      <c r="C44" s="4"/>
      <c r="D44" s="4"/>
      <c r="E44" s="4"/>
      <c r="F44" s="4"/>
      <c r="G44" s="5"/>
      <c r="H44" s="77"/>
      <c r="I44" s="77"/>
      <c r="J44" s="8"/>
      <c r="K44" s="4"/>
      <c r="L44" s="4"/>
      <c r="M44" s="4"/>
      <c r="N44" s="4"/>
      <c r="O44" s="5"/>
      <c r="P44" s="22"/>
      <c r="R44" s="1">
        <f t="shared" si="0"/>
        <v>0</v>
      </c>
      <c r="S44" s="1">
        <f t="shared" si="1"/>
        <v>0</v>
      </c>
      <c r="T44" s="1">
        <f t="shared" si="2"/>
        <v>0</v>
      </c>
      <c r="U44" s="1">
        <f t="shared" si="3"/>
        <v>0</v>
      </c>
      <c r="X44" s="75" t="s">
        <v>159</v>
      </c>
    </row>
    <row r="45" spans="1:24" x14ac:dyDescent="0.45">
      <c r="A45" s="22"/>
      <c r="B45" s="8"/>
      <c r="C45" s="4"/>
      <c r="D45" s="4"/>
      <c r="E45" s="4"/>
      <c r="F45" s="4"/>
      <c r="G45" s="5"/>
      <c r="H45" s="77"/>
      <c r="I45" s="77"/>
      <c r="J45" s="8"/>
      <c r="K45" s="4"/>
      <c r="L45" s="4"/>
      <c r="M45" s="4"/>
      <c r="N45" s="4"/>
      <c r="O45" s="5"/>
      <c r="P45" s="22"/>
      <c r="R45" s="1">
        <f t="shared" si="0"/>
        <v>0</v>
      </c>
      <c r="S45" s="1">
        <f t="shared" si="1"/>
        <v>0</v>
      </c>
      <c r="T45" s="1">
        <f t="shared" si="2"/>
        <v>0</v>
      </c>
      <c r="U45" s="1">
        <f t="shared" si="3"/>
        <v>0</v>
      </c>
      <c r="X45" s="75" t="s">
        <v>160</v>
      </c>
    </row>
    <row r="46" spans="1:24" x14ac:dyDescent="0.45">
      <c r="A46" s="22"/>
      <c r="B46" s="8"/>
      <c r="C46" s="4"/>
      <c r="D46" s="4"/>
      <c r="E46" s="4"/>
      <c r="F46" s="4"/>
      <c r="G46" s="5"/>
      <c r="H46" s="77"/>
      <c r="I46" s="77"/>
      <c r="J46" s="8"/>
      <c r="K46" s="4"/>
      <c r="L46" s="4"/>
      <c r="M46" s="4"/>
      <c r="N46" s="4"/>
      <c r="O46" s="5"/>
      <c r="P46" s="22"/>
      <c r="R46" s="1">
        <f t="shared" si="0"/>
        <v>0</v>
      </c>
      <c r="S46" s="1">
        <f t="shared" si="1"/>
        <v>0</v>
      </c>
      <c r="T46" s="1">
        <f t="shared" si="2"/>
        <v>0</v>
      </c>
      <c r="U46" s="1">
        <f t="shared" si="3"/>
        <v>0</v>
      </c>
      <c r="X46" s="75" t="s">
        <v>161</v>
      </c>
    </row>
    <row r="47" spans="1:24" x14ac:dyDescent="0.45">
      <c r="A47" s="22"/>
      <c r="B47" s="8"/>
      <c r="C47" s="4"/>
      <c r="D47" s="4"/>
      <c r="E47" s="4"/>
      <c r="F47" s="4"/>
      <c r="G47" s="5"/>
      <c r="H47" s="77"/>
      <c r="I47" s="77"/>
      <c r="J47" s="8"/>
      <c r="K47" s="4"/>
      <c r="L47" s="4"/>
      <c r="M47" s="4"/>
      <c r="N47" s="4"/>
      <c r="O47" s="5"/>
      <c r="P47" s="22"/>
      <c r="R47" s="1">
        <f t="shared" si="0"/>
        <v>0</v>
      </c>
      <c r="S47" s="1">
        <f t="shared" si="1"/>
        <v>0</v>
      </c>
      <c r="T47" s="1">
        <f t="shared" si="2"/>
        <v>0</v>
      </c>
      <c r="U47" s="1">
        <f t="shared" si="3"/>
        <v>0</v>
      </c>
      <c r="X47" s="75" t="s">
        <v>162</v>
      </c>
    </row>
    <row r="48" spans="1:24" x14ac:dyDescent="0.45">
      <c r="A48" s="22"/>
      <c r="B48" s="8"/>
      <c r="C48" s="4"/>
      <c r="D48" s="4"/>
      <c r="E48" s="4"/>
      <c r="F48" s="4"/>
      <c r="G48" s="5"/>
      <c r="H48" s="77"/>
      <c r="I48" s="77"/>
      <c r="J48" s="8"/>
      <c r="K48" s="4"/>
      <c r="L48" s="4"/>
      <c r="M48" s="4"/>
      <c r="N48" s="4"/>
      <c r="O48" s="5"/>
      <c r="P48" s="22"/>
      <c r="R48" s="1">
        <f t="shared" si="0"/>
        <v>0</v>
      </c>
      <c r="S48" s="1">
        <f t="shared" si="1"/>
        <v>0</v>
      </c>
      <c r="T48" s="1">
        <f t="shared" si="2"/>
        <v>0</v>
      </c>
      <c r="U48" s="1">
        <f t="shared" si="3"/>
        <v>0</v>
      </c>
      <c r="X48" s="75" t="s">
        <v>163</v>
      </c>
    </row>
    <row r="49" spans="1:24" x14ac:dyDescent="0.45">
      <c r="A49" s="22"/>
      <c r="B49" s="8"/>
      <c r="C49" s="4"/>
      <c r="D49" s="4"/>
      <c r="E49" s="4"/>
      <c r="F49" s="4"/>
      <c r="G49" s="5"/>
      <c r="H49" s="77"/>
      <c r="I49" s="77"/>
      <c r="J49" s="8"/>
      <c r="K49" s="4"/>
      <c r="L49" s="4"/>
      <c r="M49" s="4"/>
      <c r="N49" s="4"/>
      <c r="O49" s="5"/>
      <c r="P49" s="22"/>
      <c r="R49" s="1">
        <f t="shared" si="0"/>
        <v>0</v>
      </c>
      <c r="S49" s="1">
        <f t="shared" si="1"/>
        <v>0</v>
      </c>
      <c r="T49" s="1">
        <f t="shared" si="2"/>
        <v>0</v>
      </c>
      <c r="U49" s="1">
        <f t="shared" si="3"/>
        <v>0</v>
      </c>
      <c r="X49" s="75" t="s">
        <v>164</v>
      </c>
    </row>
    <row r="50" spans="1:24" x14ac:dyDescent="0.45">
      <c r="A50" s="22"/>
      <c r="B50" s="8"/>
      <c r="C50" s="4"/>
      <c r="D50" s="4"/>
      <c r="E50" s="4"/>
      <c r="F50" s="4"/>
      <c r="G50" s="5"/>
      <c r="H50" s="77"/>
      <c r="I50" s="77"/>
      <c r="J50" s="8"/>
      <c r="K50" s="4"/>
      <c r="L50" s="4"/>
      <c r="M50" s="4"/>
      <c r="N50" s="4"/>
      <c r="O50" s="5"/>
      <c r="P50" s="22"/>
      <c r="R50" s="1">
        <f t="shared" si="0"/>
        <v>0</v>
      </c>
      <c r="S50" s="1">
        <f t="shared" si="1"/>
        <v>0</v>
      </c>
      <c r="T50" s="1">
        <f t="shared" si="2"/>
        <v>0</v>
      </c>
      <c r="U50" s="1">
        <f t="shared" si="3"/>
        <v>0</v>
      </c>
      <c r="X50" s="75" t="s">
        <v>165</v>
      </c>
    </row>
    <row r="51" spans="1:24" x14ac:dyDescent="0.45">
      <c r="A51" s="22"/>
      <c r="B51" s="8"/>
      <c r="C51" s="4"/>
      <c r="D51" s="4"/>
      <c r="E51" s="4"/>
      <c r="F51" s="4"/>
      <c r="G51" s="5"/>
      <c r="H51" s="77"/>
      <c r="I51" s="77"/>
      <c r="J51" s="8"/>
      <c r="K51" s="4"/>
      <c r="L51" s="4"/>
      <c r="M51" s="4"/>
      <c r="N51" s="4"/>
      <c r="O51" s="5"/>
      <c r="P51" s="22"/>
      <c r="R51" s="1">
        <f t="shared" si="0"/>
        <v>0</v>
      </c>
      <c r="S51" s="1">
        <f t="shared" si="1"/>
        <v>0</v>
      </c>
      <c r="T51" s="1">
        <f t="shared" si="2"/>
        <v>0</v>
      </c>
      <c r="U51" s="1">
        <f t="shared" si="3"/>
        <v>0</v>
      </c>
      <c r="X51" s="75" t="s">
        <v>166</v>
      </c>
    </row>
    <row r="52" spans="1:24" x14ac:dyDescent="0.45">
      <c r="A52" s="22"/>
      <c r="B52" s="8"/>
      <c r="C52" s="4"/>
      <c r="D52" s="4"/>
      <c r="E52" s="4"/>
      <c r="F52" s="4"/>
      <c r="G52" s="5"/>
      <c r="H52" s="77"/>
      <c r="I52" s="77"/>
      <c r="J52" s="8"/>
      <c r="K52" s="4"/>
      <c r="L52" s="4"/>
      <c r="M52" s="4"/>
      <c r="N52" s="4"/>
      <c r="O52" s="5"/>
      <c r="P52" s="22"/>
      <c r="R52" s="1">
        <f t="shared" si="0"/>
        <v>0</v>
      </c>
      <c r="S52" s="1">
        <f t="shared" si="1"/>
        <v>0</v>
      </c>
      <c r="T52" s="1">
        <f t="shared" si="2"/>
        <v>0</v>
      </c>
      <c r="U52" s="1">
        <f t="shared" si="3"/>
        <v>0</v>
      </c>
      <c r="X52" s="75" t="s">
        <v>167</v>
      </c>
    </row>
    <row r="53" spans="1:24" x14ac:dyDescent="0.45">
      <c r="A53" s="22"/>
      <c r="B53" s="8"/>
      <c r="C53" s="4"/>
      <c r="D53" s="4"/>
      <c r="E53" s="4"/>
      <c r="F53" s="4"/>
      <c r="G53" s="5"/>
      <c r="H53" s="77"/>
      <c r="I53" s="77"/>
      <c r="J53" s="8"/>
      <c r="K53" s="4"/>
      <c r="L53" s="4"/>
      <c r="M53" s="4"/>
      <c r="N53" s="4"/>
      <c r="O53" s="5"/>
      <c r="P53" s="22"/>
      <c r="R53" s="1">
        <f t="shared" si="0"/>
        <v>0</v>
      </c>
      <c r="S53" s="1">
        <f t="shared" si="1"/>
        <v>0</v>
      </c>
      <c r="T53" s="1">
        <f t="shared" si="2"/>
        <v>0</v>
      </c>
      <c r="U53" s="1">
        <f t="shared" si="3"/>
        <v>0</v>
      </c>
      <c r="X53" s="75" t="s">
        <v>168</v>
      </c>
    </row>
    <row r="54" spans="1:24" x14ac:dyDescent="0.45">
      <c r="A54" s="22"/>
      <c r="B54" s="8"/>
      <c r="C54" s="4"/>
      <c r="D54" s="4"/>
      <c r="E54" s="4"/>
      <c r="F54" s="4"/>
      <c r="G54" s="5"/>
      <c r="H54" s="77"/>
      <c r="I54" s="77"/>
      <c r="J54" s="8"/>
      <c r="K54" s="4"/>
      <c r="L54" s="4"/>
      <c r="M54" s="4"/>
      <c r="N54" s="4"/>
      <c r="O54" s="5"/>
      <c r="P54" s="22"/>
      <c r="R54" s="1">
        <f t="shared" si="0"/>
        <v>0</v>
      </c>
      <c r="S54" s="1">
        <f t="shared" si="1"/>
        <v>0</v>
      </c>
      <c r="T54" s="1">
        <f t="shared" si="2"/>
        <v>0</v>
      </c>
      <c r="U54" s="1">
        <f t="shared" si="3"/>
        <v>0</v>
      </c>
      <c r="X54" s="75" t="s">
        <v>169</v>
      </c>
    </row>
    <row r="55" spans="1:24" x14ac:dyDescent="0.45">
      <c r="A55" s="22"/>
      <c r="B55" s="8"/>
      <c r="C55" s="4"/>
      <c r="D55" s="4"/>
      <c r="E55" s="4"/>
      <c r="F55" s="4"/>
      <c r="G55" s="5"/>
      <c r="H55" s="77"/>
      <c r="I55" s="77"/>
      <c r="J55" s="8"/>
      <c r="K55" s="4"/>
      <c r="L55" s="4"/>
      <c r="M55" s="4"/>
      <c r="N55" s="4"/>
      <c r="O55" s="5"/>
      <c r="P55" s="22"/>
      <c r="R55" s="1">
        <f t="shared" si="0"/>
        <v>0</v>
      </c>
      <c r="S55" s="1">
        <f t="shared" si="1"/>
        <v>0</v>
      </c>
      <c r="T55" s="1">
        <f t="shared" si="2"/>
        <v>0</v>
      </c>
      <c r="U55" s="1">
        <f t="shared" si="3"/>
        <v>0</v>
      </c>
      <c r="X55" s="75" t="s">
        <v>335</v>
      </c>
    </row>
    <row r="56" spans="1:24" x14ac:dyDescent="0.45">
      <c r="A56" s="22"/>
      <c r="B56" s="8"/>
      <c r="C56" s="4"/>
      <c r="D56" s="4"/>
      <c r="E56" s="4"/>
      <c r="F56" s="4"/>
      <c r="G56" s="5"/>
      <c r="H56" s="77"/>
      <c r="I56" s="77"/>
      <c r="J56" s="8"/>
      <c r="K56" s="4"/>
      <c r="L56" s="4"/>
      <c r="M56" s="4"/>
      <c r="N56" s="4"/>
      <c r="O56" s="5"/>
      <c r="P56" s="22"/>
      <c r="R56" s="1">
        <f t="shared" si="0"/>
        <v>0</v>
      </c>
      <c r="S56" s="1">
        <f t="shared" si="1"/>
        <v>0</v>
      </c>
      <c r="T56" s="1">
        <f t="shared" si="2"/>
        <v>0</v>
      </c>
      <c r="U56" s="1">
        <f t="shared" si="3"/>
        <v>0</v>
      </c>
      <c r="X56" s="75" t="s">
        <v>170</v>
      </c>
    </row>
    <row r="57" spans="1:24" x14ac:dyDescent="0.45">
      <c r="A57" s="22"/>
      <c r="B57" s="8"/>
      <c r="C57" s="4"/>
      <c r="D57" s="4"/>
      <c r="E57" s="4"/>
      <c r="F57" s="4"/>
      <c r="G57" s="5"/>
      <c r="H57" s="77"/>
      <c r="I57" s="77"/>
      <c r="J57" s="8"/>
      <c r="K57" s="4"/>
      <c r="L57" s="4"/>
      <c r="M57" s="4"/>
      <c r="N57" s="4"/>
      <c r="O57" s="5"/>
      <c r="P57" s="22"/>
      <c r="R57" s="1">
        <f t="shared" si="0"/>
        <v>0</v>
      </c>
      <c r="S57" s="1">
        <f t="shared" si="1"/>
        <v>0</v>
      </c>
      <c r="T57" s="1">
        <f t="shared" si="2"/>
        <v>0</v>
      </c>
      <c r="U57" s="1">
        <f t="shared" si="3"/>
        <v>0</v>
      </c>
      <c r="X57" s="75" t="s">
        <v>171</v>
      </c>
    </row>
    <row r="58" spans="1:24" x14ac:dyDescent="0.45">
      <c r="A58" s="22"/>
      <c r="B58" s="8"/>
      <c r="C58" s="4"/>
      <c r="D58" s="4"/>
      <c r="E58" s="4"/>
      <c r="F58" s="4"/>
      <c r="G58" s="5"/>
      <c r="H58" s="77"/>
      <c r="I58" s="77"/>
      <c r="J58" s="8"/>
      <c r="K58" s="4"/>
      <c r="L58" s="4"/>
      <c r="M58" s="4"/>
      <c r="N58" s="4"/>
      <c r="O58" s="5"/>
      <c r="P58" s="22"/>
      <c r="R58" s="1">
        <f t="shared" si="0"/>
        <v>0</v>
      </c>
      <c r="S58" s="1">
        <f t="shared" si="1"/>
        <v>0</v>
      </c>
      <c r="T58" s="1">
        <f t="shared" si="2"/>
        <v>0</v>
      </c>
      <c r="U58" s="1">
        <f t="shared" si="3"/>
        <v>0</v>
      </c>
      <c r="X58" s="75" t="s">
        <v>172</v>
      </c>
    </row>
    <row r="59" spans="1:24" x14ac:dyDescent="0.45">
      <c r="A59" s="22"/>
      <c r="B59" s="8"/>
      <c r="C59" s="4"/>
      <c r="D59" s="4"/>
      <c r="E59" s="4"/>
      <c r="F59" s="4"/>
      <c r="G59" s="5"/>
      <c r="H59" s="77"/>
      <c r="I59" s="77"/>
      <c r="J59" s="8"/>
      <c r="K59" s="4"/>
      <c r="L59" s="4"/>
      <c r="M59" s="4"/>
      <c r="N59" s="4"/>
      <c r="O59" s="5"/>
      <c r="P59" s="22"/>
      <c r="R59" s="1">
        <f t="shared" si="0"/>
        <v>0</v>
      </c>
      <c r="S59" s="1">
        <f t="shared" si="1"/>
        <v>0</v>
      </c>
      <c r="T59" s="1">
        <f t="shared" si="2"/>
        <v>0</v>
      </c>
      <c r="U59" s="1">
        <f t="shared" si="3"/>
        <v>0</v>
      </c>
      <c r="X59" s="75" t="s">
        <v>173</v>
      </c>
    </row>
    <row r="60" spans="1:24" x14ac:dyDescent="0.45">
      <c r="A60" s="22"/>
      <c r="B60" s="8"/>
      <c r="C60" s="4"/>
      <c r="D60" s="4"/>
      <c r="E60" s="4"/>
      <c r="F60" s="4"/>
      <c r="G60" s="5"/>
      <c r="H60" s="77"/>
      <c r="I60" s="77"/>
      <c r="J60" s="8"/>
      <c r="K60" s="4"/>
      <c r="L60" s="4"/>
      <c r="M60" s="4"/>
      <c r="N60" s="4"/>
      <c r="O60" s="5"/>
      <c r="P60" s="22"/>
      <c r="R60" s="1">
        <f t="shared" si="0"/>
        <v>0</v>
      </c>
      <c r="S60" s="1">
        <f t="shared" si="1"/>
        <v>0</v>
      </c>
      <c r="T60" s="1">
        <f t="shared" si="2"/>
        <v>0</v>
      </c>
      <c r="U60" s="1">
        <f t="shared" si="3"/>
        <v>0</v>
      </c>
      <c r="X60" s="75" t="s">
        <v>174</v>
      </c>
    </row>
    <row r="61" spans="1:24" x14ac:dyDescent="0.45">
      <c r="A61" s="22"/>
      <c r="B61" s="8"/>
      <c r="C61" s="4"/>
      <c r="D61" s="4"/>
      <c r="E61" s="4"/>
      <c r="F61" s="4"/>
      <c r="G61" s="5"/>
      <c r="H61" s="77"/>
      <c r="I61" s="77"/>
      <c r="J61" s="8"/>
      <c r="K61" s="4"/>
      <c r="L61" s="4"/>
      <c r="M61" s="4"/>
      <c r="N61" s="4"/>
      <c r="O61" s="5"/>
      <c r="P61" s="22"/>
      <c r="R61" s="1">
        <f t="shared" si="0"/>
        <v>0</v>
      </c>
      <c r="S61" s="1">
        <f t="shared" si="1"/>
        <v>0</v>
      </c>
      <c r="T61" s="1">
        <f t="shared" si="2"/>
        <v>0</v>
      </c>
      <c r="U61" s="1">
        <f t="shared" si="3"/>
        <v>0</v>
      </c>
      <c r="X61" s="75" t="s">
        <v>175</v>
      </c>
    </row>
    <row r="62" spans="1:24" x14ac:dyDescent="0.45">
      <c r="A62" s="22"/>
      <c r="B62" s="8"/>
      <c r="C62" s="4"/>
      <c r="D62" s="4"/>
      <c r="E62" s="4"/>
      <c r="F62" s="4"/>
      <c r="G62" s="5"/>
      <c r="H62" s="77"/>
      <c r="I62" s="77"/>
      <c r="J62" s="8"/>
      <c r="K62" s="4"/>
      <c r="L62" s="4"/>
      <c r="M62" s="4"/>
      <c r="N62" s="4"/>
      <c r="O62" s="5"/>
      <c r="P62" s="22"/>
      <c r="R62" s="1">
        <f t="shared" si="0"/>
        <v>0</v>
      </c>
      <c r="S62" s="1">
        <f t="shared" si="1"/>
        <v>0</v>
      </c>
      <c r="T62" s="1">
        <f t="shared" si="2"/>
        <v>0</v>
      </c>
      <c r="U62" s="1">
        <f t="shared" si="3"/>
        <v>0</v>
      </c>
      <c r="X62" s="75" t="s">
        <v>176</v>
      </c>
    </row>
    <row r="63" spans="1:24" x14ac:dyDescent="0.45">
      <c r="A63" s="22"/>
      <c r="B63" s="8"/>
      <c r="C63" s="4"/>
      <c r="D63" s="4"/>
      <c r="E63" s="4"/>
      <c r="F63" s="4"/>
      <c r="G63" s="5"/>
      <c r="H63" s="77"/>
      <c r="I63" s="77"/>
      <c r="J63" s="8"/>
      <c r="K63" s="4"/>
      <c r="L63" s="4"/>
      <c r="M63" s="4"/>
      <c r="N63" s="4"/>
      <c r="O63" s="5"/>
      <c r="P63" s="22"/>
      <c r="R63" s="1">
        <f t="shared" si="0"/>
        <v>0</v>
      </c>
      <c r="S63" s="1">
        <f t="shared" si="1"/>
        <v>0</v>
      </c>
      <c r="T63" s="1">
        <f t="shared" si="2"/>
        <v>0</v>
      </c>
      <c r="U63" s="1">
        <f t="shared" si="3"/>
        <v>0</v>
      </c>
      <c r="X63" s="75" t="s">
        <v>177</v>
      </c>
    </row>
    <row r="64" spans="1:24" x14ac:dyDescent="0.45">
      <c r="A64" s="22"/>
      <c r="B64" s="8"/>
      <c r="C64" s="4"/>
      <c r="D64" s="4"/>
      <c r="E64" s="4"/>
      <c r="F64" s="4"/>
      <c r="G64" s="5"/>
      <c r="H64" s="77"/>
      <c r="I64" s="77"/>
      <c r="J64" s="8"/>
      <c r="K64" s="4"/>
      <c r="L64" s="4"/>
      <c r="M64" s="4"/>
      <c r="N64" s="4"/>
      <c r="O64" s="5"/>
      <c r="P64" s="22"/>
      <c r="R64" s="1">
        <f t="shared" si="0"/>
        <v>0</v>
      </c>
      <c r="S64" s="1">
        <f t="shared" si="1"/>
        <v>0</v>
      </c>
      <c r="T64" s="1">
        <f t="shared" si="2"/>
        <v>0</v>
      </c>
      <c r="U64" s="1">
        <f t="shared" si="3"/>
        <v>0</v>
      </c>
      <c r="X64" s="75" t="s">
        <v>178</v>
      </c>
    </row>
    <row r="65" spans="1:24" x14ac:dyDescent="0.45">
      <c r="A65" s="22"/>
      <c r="B65" s="8"/>
      <c r="C65" s="4"/>
      <c r="D65" s="4"/>
      <c r="E65" s="4"/>
      <c r="F65" s="4"/>
      <c r="G65" s="5"/>
      <c r="H65" s="77"/>
      <c r="I65" s="77"/>
      <c r="J65" s="8"/>
      <c r="K65" s="4"/>
      <c r="L65" s="4"/>
      <c r="M65" s="4"/>
      <c r="N65" s="4"/>
      <c r="O65" s="5"/>
      <c r="P65" s="22"/>
      <c r="R65" s="1">
        <f t="shared" si="0"/>
        <v>0</v>
      </c>
      <c r="S65" s="1">
        <f t="shared" si="1"/>
        <v>0</v>
      </c>
      <c r="T65" s="1">
        <f t="shared" si="2"/>
        <v>0</v>
      </c>
      <c r="U65" s="1">
        <f t="shared" si="3"/>
        <v>0</v>
      </c>
      <c r="X65" s="75" t="s">
        <v>179</v>
      </c>
    </row>
    <row r="66" spans="1:24" x14ac:dyDescent="0.45">
      <c r="A66" s="22"/>
      <c r="B66" s="8"/>
      <c r="C66" s="4"/>
      <c r="D66" s="4"/>
      <c r="E66" s="4"/>
      <c r="F66" s="4"/>
      <c r="G66" s="5"/>
      <c r="H66" s="77"/>
      <c r="I66" s="77"/>
      <c r="J66" s="8"/>
      <c r="K66" s="4"/>
      <c r="L66" s="4"/>
      <c r="M66" s="4"/>
      <c r="N66" s="4"/>
      <c r="O66" s="5"/>
      <c r="P66" s="22"/>
      <c r="R66" s="1">
        <f t="shared" si="0"/>
        <v>0</v>
      </c>
      <c r="S66" s="1">
        <f t="shared" si="1"/>
        <v>0</v>
      </c>
      <c r="T66" s="1">
        <f t="shared" si="2"/>
        <v>0</v>
      </c>
      <c r="U66" s="1">
        <f t="shared" si="3"/>
        <v>0</v>
      </c>
      <c r="X66" s="75" t="s">
        <v>180</v>
      </c>
    </row>
    <row r="67" spans="1:24" x14ac:dyDescent="0.45">
      <c r="A67" s="22"/>
      <c r="B67" s="8"/>
      <c r="C67" s="4"/>
      <c r="D67" s="4"/>
      <c r="E67" s="4"/>
      <c r="F67" s="4"/>
      <c r="G67" s="5"/>
      <c r="H67" s="77"/>
      <c r="I67" s="77"/>
      <c r="J67" s="8"/>
      <c r="K67" s="4"/>
      <c r="L67" s="4"/>
      <c r="M67" s="4"/>
      <c r="N67" s="4"/>
      <c r="O67" s="5"/>
      <c r="P67" s="22"/>
      <c r="R67" s="1">
        <f t="shared" si="0"/>
        <v>0</v>
      </c>
      <c r="S67" s="1">
        <f t="shared" si="1"/>
        <v>0</v>
      </c>
      <c r="T67" s="1">
        <f t="shared" si="2"/>
        <v>0</v>
      </c>
      <c r="U67" s="1">
        <f t="shared" si="3"/>
        <v>0</v>
      </c>
      <c r="X67" s="75" t="s">
        <v>181</v>
      </c>
    </row>
    <row r="68" spans="1:24" x14ac:dyDescent="0.45">
      <c r="A68" s="22"/>
      <c r="B68" s="8"/>
      <c r="C68" s="4"/>
      <c r="D68" s="4"/>
      <c r="E68" s="4"/>
      <c r="F68" s="4"/>
      <c r="G68" s="5"/>
      <c r="H68" s="77"/>
      <c r="I68" s="77"/>
      <c r="J68" s="8"/>
      <c r="K68" s="4"/>
      <c r="L68" s="4"/>
      <c r="M68" s="4"/>
      <c r="N68" s="4"/>
      <c r="O68" s="5"/>
      <c r="P68" s="22"/>
      <c r="R68" s="1">
        <f t="shared" si="0"/>
        <v>0</v>
      </c>
      <c r="S68" s="1">
        <f t="shared" si="1"/>
        <v>0</v>
      </c>
      <c r="T68" s="1">
        <f t="shared" si="2"/>
        <v>0</v>
      </c>
      <c r="U68" s="1">
        <f t="shared" si="3"/>
        <v>0</v>
      </c>
      <c r="X68" s="75" t="s">
        <v>182</v>
      </c>
    </row>
    <row r="69" spans="1:24" x14ac:dyDescent="0.45">
      <c r="A69" s="22"/>
      <c r="B69" s="8"/>
      <c r="C69" s="4"/>
      <c r="D69" s="4"/>
      <c r="E69" s="4"/>
      <c r="F69" s="4"/>
      <c r="G69" s="5"/>
      <c r="H69" s="77"/>
      <c r="I69" s="77"/>
      <c r="J69" s="8"/>
      <c r="K69" s="4"/>
      <c r="L69" s="4"/>
      <c r="M69" s="4"/>
      <c r="N69" s="4"/>
      <c r="O69" s="5"/>
      <c r="P69" s="22"/>
      <c r="R69" s="1">
        <f t="shared" si="0"/>
        <v>0</v>
      </c>
      <c r="S69" s="1">
        <f t="shared" si="1"/>
        <v>0</v>
      </c>
      <c r="T69" s="1">
        <f t="shared" si="2"/>
        <v>0</v>
      </c>
      <c r="U69" s="1">
        <f t="shared" si="3"/>
        <v>0</v>
      </c>
      <c r="X69" s="75" t="s">
        <v>183</v>
      </c>
    </row>
    <row r="70" spans="1:24" x14ac:dyDescent="0.45">
      <c r="A70" s="22"/>
      <c r="B70" s="8"/>
      <c r="C70" s="4"/>
      <c r="D70" s="4"/>
      <c r="E70" s="4"/>
      <c r="F70" s="4"/>
      <c r="G70" s="5"/>
      <c r="H70" s="77"/>
      <c r="I70" s="77"/>
      <c r="J70" s="8"/>
      <c r="K70" s="4"/>
      <c r="L70" s="4"/>
      <c r="M70" s="4"/>
      <c r="N70" s="4"/>
      <c r="O70" s="5"/>
      <c r="P70" s="22"/>
      <c r="R70" s="1">
        <f t="shared" si="0"/>
        <v>0</v>
      </c>
      <c r="S70" s="1">
        <f t="shared" si="1"/>
        <v>0</v>
      </c>
      <c r="T70" s="1">
        <f t="shared" si="2"/>
        <v>0</v>
      </c>
      <c r="U70" s="1">
        <f t="shared" si="3"/>
        <v>0</v>
      </c>
      <c r="X70" s="75" t="s">
        <v>184</v>
      </c>
    </row>
    <row r="71" spans="1:24" x14ac:dyDescent="0.45">
      <c r="A71" s="22"/>
      <c r="B71" s="8"/>
      <c r="C71" s="4"/>
      <c r="D71" s="4"/>
      <c r="E71" s="4"/>
      <c r="F71" s="4"/>
      <c r="G71" s="5"/>
      <c r="H71" s="77"/>
      <c r="I71" s="77"/>
      <c r="J71" s="8"/>
      <c r="K71" s="4"/>
      <c r="L71" s="4"/>
      <c r="M71" s="4"/>
      <c r="N71" s="4"/>
      <c r="O71" s="5"/>
      <c r="P71" s="22"/>
      <c r="R71" s="1">
        <f t="shared" si="0"/>
        <v>0</v>
      </c>
      <c r="S71" s="1">
        <f t="shared" si="1"/>
        <v>0</v>
      </c>
      <c r="T71" s="1">
        <f t="shared" si="2"/>
        <v>0</v>
      </c>
      <c r="U71" s="1">
        <f t="shared" si="3"/>
        <v>0</v>
      </c>
      <c r="X71" s="75" t="s">
        <v>185</v>
      </c>
    </row>
    <row r="72" spans="1:24" x14ac:dyDescent="0.45">
      <c r="A72" s="22"/>
      <c r="B72" s="8"/>
      <c r="C72" s="4"/>
      <c r="D72" s="4"/>
      <c r="E72" s="4"/>
      <c r="F72" s="4"/>
      <c r="G72" s="5"/>
      <c r="H72" s="77"/>
      <c r="I72" s="77"/>
      <c r="J72" s="8"/>
      <c r="K72" s="4"/>
      <c r="L72" s="4"/>
      <c r="M72" s="4"/>
      <c r="N72" s="4"/>
      <c r="O72" s="5"/>
      <c r="P72" s="22"/>
      <c r="R72" s="1">
        <f t="shared" si="0"/>
        <v>0</v>
      </c>
      <c r="S72" s="1">
        <f t="shared" si="1"/>
        <v>0</v>
      </c>
      <c r="T72" s="1">
        <f t="shared" si="2"/>
        <v>0</v>
      </c>
      <c r="U72" s="1">
        <f t="shared" si="3"/>
        <v>0</v>
      </c>
      <c r="X72" s="75" t="s">
        <v>186</v>
      </c>
    </row>
    <row r="73" spans="1:24" x14ac:dyDescent="0.45">
      <c r="A73" s="22"/>
      <c r="B73" s="8"/>
      <c r="C73" s="4"/>
      <c r="D73" s="4"/>
      <c r="E73" s="4"/>
      <c r="F73" s="4"/>
      <c r="G73" s="5"/>
      <c r="H73" s="77"/>
      <c r="I73" s="77"/>
      <c r="J73" s="8"/>
      <c r="K73" s="4"/>
      <c r="L73" s="4"/>
      <c r="M73" s="4"/>
      <c r="N73" s="4"/>
      <c r="O73" s="5"/>
      <c r="P73" s="22"/>
      <c r="R73" s="1">
        <f t="shared" si="0"/>
        <v>0</v>
      </c>
      <c r="S73" s="1">
        <f t="shared" si="1"/>
        <v>0</v>
      </c>
      <c r="T73" s="1">
        <f t="shared" si="2"/>
        <v>0</v>
      </c>
      <c r="U73" s="1">
        <f t="shared" si="3"/>
        <v>0</v>
      </c>
      <c r="X73" s="75" t="s">
        <v>187</v>
      </c>
    </row>
    <row r="74" spans="1:24" x14ac:dyDescent="0.45">
      <c r="A74" s="22"/>
      <c r="B74" s="8"/>
      <c r="C74" s="4"/>
      <c r="D74" s="4"/>
      <c r="E74" s="4"/>
      <c r="F74" s="4"/>
      <c r="G74" s="5"/>
      <c r="H74" s="77"/>
      <c r="I74" s="77"/>
      <c r="J74" s="8"/>
      <c r="K74" s="4"/>
      <c r="L74" s="4"/>
      <c r="M74" s="4"/>
      <c r="N74" s="4"/>
      <c r="O74" s="5"/>
      <c r="P74" s="22"/>
      <c r="R74" s="1">
        <f t="shared" si="0"/>
        <v>0</v>
      </c>
      <c r="S74" s="1">
        <f t="shared" si="1"/>
        <v>0</v>
      </c>
      <c r="T74" s="1">
        <f t="shared" si="2"/>
        <v>0</v>
      </c>
      <c r="U74" s="1">
        <f t="shared" si="3"/>
        <v>0</v>
      </c>
      <c r="X74" s="75" t="s">
        <v>188</v>
      </c>
    </row>
    <row r="75" spans="1:24" x14ac:dyDescent="0.45">
      <c r="A75" s="22"/>
      <c r="B75" s="8"/>
      <c r="C75" s="4"/>
      <c r="D75" s="4"/>
      <c r="E75" s="4"/>
      <c r="F75" s="4"/>
      <c r="G75" s="5"/>
      <c r="H75" s="77"/>
      <c r="I75" s="77"/>
      <c r="J75" s="8"/>
      <c r="K75" s="4"/>
      <c r="L75" s="4"/>
      <c r="M75" s="4"/>
      <c r="N75" s="4"/>
      <c r="O75" s="5"/>
      <c r="P75" s="22"/>
      <c r="R75" s="1">
        <f t="shared" si="0"/>
        <v>0</v>
      </c>
      <c r="S75" s="1">
        <f t="shared" si="1"/>
        <v>0</v>
      </c>
      <c r="T75" s="1">
        <f t="shared" si="2"/>
        <v>0</v>
      </c>
      <c r="U75" s="1">
        <f t="shared" si="3"/>
        <v>0</v>
      </c>
      <c r="X75" s="75" t="s">
        <v>189</v>
      </c>
    </row>
    <row r="76" spans="1:24" x14ac:dyDescent="0.45">
      <c r="A76" s="22"/>
      <c r="B76" s="8"/>
      <c r="C76" s="4"/>
      <c r="D76" s="4"/>
      <c r="E76" s="4"/>
      <c r="F76" s="4"/>
      <c r="G76" s="5"/>
      <c r="H76" s="77"/>
      <c r="I76" s="77"/>
      <c r="J76" s="8"/>
      <c r="K76" s="4"/>
      <c r="L76" s="4"/>
      <c r="M76" s="4"/>
      <c r="N76" s="4"/>
      <c r="O76" s="5"/>
      <c r="P76" s="22"/>
      <c r="R76" s="1">
        <f t="shared" si="0"/>
        <v>0</v>
      </c>
      <c r="S76" s="1">
        <f t="shared" si="1"/>
        <v>0</v>
      </c>
      <c r="T76" s="1">
        <f t="shared" si="2"/>
        <v>0</v>
      </c>
      <c r="U76" s="1">
        <f t="shared" si="3"/>
        <v>0</v>
      </c>
      <c r="X76" s="75" t="s">
        <v>190</v>
      </c>
    </row>
    <row r="77" spans="1:24" x14ac:dyDescent="0.45">
      <c r="A77" s="22"/>
      <c r="B77" s="8"/>
      <c r="C77" s="4"/>
      <c r="D77" s="4"/>
      <c r="E77" s="4"/>
      <c r="F77" s="4"/>
      <c r="G77" s="5"/>
      <c r="H77" s="77"/>
      <c r="I77" s="77"/>
      <c r="J77" s="8"/>
      <c r="K77" s="4"/>
      <c r="L77" s="4"/>
      <c r="M77" s="4"/>
      <c r="N77" s="4"/>
      <c r="O77" s="5"/>
      <c r="P77" s="22"/>
      <c r="R77" s="1">
        <f t="shared" si="0"/>
        <v>0</v>
      </c>
      <c r="S77" s="1">
        <f t="shared" si="1"/>
        <v>0</v>
      </c>
      <c r="T77" s="1">
        <f t="shared" si="2"/>
        <v>0</v>
      </c>
      <c r="U77" s="1">
        <f t="shared" si="3"/>
        <v>0</v>
      </c>
      <c r="X77" s="75" t="s">
        <v>191</v>
      </c>
    </row>
    <row r="78" spans="1:24" x14ac:dyDescent="0.45">
      <c r="A78" s="22"/>
      <c r="B78" s="8"/>
      <c r="C78" s="4"/>
      <c r="D78" s="4"/>
      <c r="E78" s="4"/>
      <c r="F78" s="4"/>
      <c r="G78" s="5"/>
      <c r="H78" s="77"/>
      <c r="I78" s="77"/>
      <c r="J78" s="8"/>
      <c r="K78" s="4"/>
      <c r="L78" s="4"/>
      <c r="M78" s="4"/>
      <c r="N78" s="4"/>
      <c r="O78" s="5"/>
      <c r="P78" s="22"/>
      <c r="R78" s="1">
        <f t="shared" si="0"/>
        <v>0</v>
      </c>
      <c r="S78" s="1">
        <f t="shared" si="1"/>
        <v>0</v>
      </c>
      <c r="T78" s="1">
        <f t="shared" si="2"/>
        <v>0</v>
      </c>
      <c r="U78" s="1">
        <f t="shared" si="3"/>
        <v>0</v>
      </c>
      <c r="X78" s="75" t="s">
        <v>192</v>
      </c>
    </row>
    <row r="79" spans="1:24" x14ac:dyDescent="0.45">
      <c r="A79" s="22"/>
      <c r="B79" s="8"/>
      <c r="C79" s="4"/>
      <c r="D79" s="4"/>
      <c r="E79" s="4"/>
      <c r="F79" s="4"/>
      <c r="G79" s="5"/>
      <c r="H79" s="77"/>
      <c r="I79" s="77"/>
      <c r="J79" s="8"/>
      <c r="K79" s="4"/>
      <c r="L79" s="4"/>
      <c r="M79" s="4"/>
      <c r="N79" s="4"/>
      <c r="O79" s="5"/>
      <c r="P79" s="22"/>
      <c r="R79" s="1">
        <f t="shared" si="0"/>
        <v>0</v>
      </c>
      <c r="S79" s="1">
        <f t="shared" si="1"/>
        <v>0</v>
      </c>
      <c r="T79" s="1">
        <f t="shared" si="2"/>
        <v>0</v>
      </c>
      <c r="U79" s="1">
        <f t="shared" si="3"/>
        <v>0</v>
      </c>
      <c r="X79" s="75" t="s">
        <v>193</v>
      </c>
    </row>
    <row r="80" spans="1:24" x14ac:dyDescent="0.45">
      <c r="A80" s="22"/>
      <c r="B80" s="8"/>
      <c r="C80" s="4"/>
      <c r="D80" s="4"/>
      <c r="E80" s="4"/>
      <c r="F80" s="4"/>
      <c r="G80" s="5"/>
      <c r="H80" s="77"/>
      <c r="I80" s="77"/>
      <c r="J80" s="8"/>
      <c r="K80" s="4"/>
      <c r="L80" s="4"/>
      <c r="M80" s="4"/>
      <c r="N80" s="4"/>
      <c r="O80" s="5"/>
      <c r="P80" s="22"/>
      <c r="R80" s="1">
        <f t="shared" si="0"/>
        <v>0</v>
      </c>
      <c r="S80" s="1">
        <f t="shared" si="1"/>
        <v>0</v>
      </c>
      <c r="T80" s="1">
        <f t="shared" si="2"/>
        <v>0</v>
      </c>
      <c r="U80" s="1">
        <f t="shared" si="3"/>
        <v>0</v>
      </c>
      <c r="X80" s="75" t="s">
        <v>194</v>
      </c>
    </row>
    <row r="81" spans="1:24" x14ac:dyDescent="0.45">
      <c r="A81" s="22"/>
      <c r="B81" s="8"/>
      <c r="C81" s="4"/>
      <c r="D81" s="4"/>
      <c r="E81" s="4"/>
      <c r="F81" s="4"/>
      <c r="G81" s="5"/>
      <c r="H81" s="77"/>
      <c r="I81" s="77"/>
      <c r="J81" s="8"/>
      <c r="K81" s="4"/>
      <c r="L81" s="4"/>
      <c r="M81" s="4"/>
      <c r="N81" s="4"/>
      <c r="O81" s="5"/>
      <c r="P81" s="22"/>
      <c r="R81" s="1">
        <f t="shared" si="0"/>
        <v>0</v>
      </c>
      <c r="S81" s="1">
        <f t="shared" si="1"/>
        <v>0</v>
      </c>
      <c r="T81" s="1">
        <f t="shared" si="2"/>
        <v>0</v>
      </c>
      <c r="U81" s="1">
        <f t="shared" si="3"/>
        <v>0</v>
      </c>
      <c r="X81" s="75" t="s">
        <v>195</v>
      </c>
    </row>
    <row r="82" spans="1:24" x14ac:dyDescent="0.45">
      <c r="A82" s="22"/>
      <c r="B82" s="8"/>
      <c r="C82" s="4"/>
      <c r="D82" s="4"/>
      <c r="E82" s="4"/>
      <c r="F82" s="4"/>
      <c r="G82" s="5"/>
      <c r="H82" s="77"/>
      <c r="I82" s="77"/>
      <c r="J82" s="8"/>
      <c r="K82" s="4"/>
      <c r="L82" s="4"/>
      <c r="M82" s="4"/>
      <c r="N82" s="4"/>
      <c r="O82" s="5"/>
      <c r="P82" s="22"/>
      <c r="R82" s="1">
        <f t="shared" si="0"/>
        <v>0</v>
      </c>
      <c r="S82" s="1">
        <f t="shared" si="1"/>
        <v>0</v>
      </c>
      <c r="T82" s="1">
        <f t="shared" si="2"/>
        <v>0</v>
      </c>
      <c r="U82" s="1">
        <f t="shared" si="3"/>
        <v>0</v>
      </c>
      <c r="X82" s="75" t="s">
        <v>196</v>
      </c>
    </row>
    <row r="83" spans="1:24" x14ac:dyDescent="0.45">
      <c r="A83" s="22"/>
      <c r="B83" s="8"/>
      <c r="C83" s="4"/>
      <c r="D83" s="4"/>
      <c r="E83" s="4"/>
      <c r="F83" s="4"/>
      <c r="G83" s="5"/>
      <c r="H83" s="77"/>
      <c r="I83" s="77"/>
      <c r="J83" s="8"/>
      <c r="K83" s="4"/>
      <c r="L83" s="4"/>
      <c r="M83" s="4"/>
      <c r="N83" s="4"/>
      <c r="O83" s="5"/>
      <c r="P83" s="22"/>
      <c r="R83" s="1">
        <f t="shared" si="0"/>
        <v>0</v>
      </c>
      <c r="S83" s="1">
        <f t="shared" si="1"/>
        <v>0</v>
      </c>
      <c r="T83" s="1">
        <f t="shared" si="2"/>
        <v>0</v>
      </c>
      <c r="U83" s="1">
        <f t="shared" si="3"/>
        <v>0</v>
      </c>
      <c r="X83" s="75" t="s">
        <v>197</v>
      </c>
    </row>
    <row r="84" spans="1:24" x14ac:dyDescent="0.45">
      <c r="A84" s="22"/>
      <c r="B84" s="8"/>
      <c r="C84" s="4"/>
      <c r="D84" s="4"/>
      <c r="E84" s="4"/>
      <c r="F84" s="4"/>
      <c r="G84" s="5"/>
      <c r="H84" s="77"/>
      <c r="I84" s="77"/>
      <c r="J84" s="8"/>
      <c r="K84" s="4"/>
      <c r="L84" s="4"/>
      <c r="M84" s="4"/>
      <c r="N84" s="4"/>
      <c r="O84" s="5"/>
      <c r="P84" s="22"/>
      <c r="R84" s="1">
        <f t="shared" ref="R84:R105" si="4">LENB(B84)-LEN(B84)</f>
        <v>0</v>
      </c>
      <c r="S84" s="1">
        <f t="shared" ref="S84:S105" si="5">LENB(E84)+LENB(F84)-LEN(E84)-LEN(F84)</f>
        <v>0</v>
      </c>
      <c r="T84" s="1">
        <f t="shared" ref="T84:T105" si="6">LENB(J84)-LEN(J84)</f>
        <v>0</v>
      </c>
      <c r="U84" s="1">
        <f t="shared" ref="U84:U105" si="7">LENB(M84)+LENB(N84)-LEN(M84)-LEN(N84)</f>
        <v>0</v>
      </c>
      <c r="X84" s="75" t="s">
        <v>198</v>
      </c>
    </row>
    <row r="85" spans="1:24" x14ac:dyDescent="0.45">
      <c r="A85" s="22"/>
      <c r="B85" s="8"/>
      <c r="C85" s="4"/>
      <c r="D85" s="4"/>
      <c r="E85" s="4"/>
      <c r="F85" s="4"/>
      <c r="G85" s="5"/>
      <c r="H85" s="77"/>
      <c r="I85" s="77"/>
      <c r="J85" s="8"/>
      <c r="K85" s="4"/>
      <c r="L85" s="4"/>
      <c r="M85" s="4"/>
      <c r="N85" s="4"/>
      <c r="O85" s="5"/>
      <c r="P85" s="22"/>
      <c r="R85" s="1">
        <f t="shared" si="4"/>
        <v>0</v>
      </c>
      <c r="S85" s="1">
        <f t="shared" si="5"/>
        <v>0</v>
      </c>
      <c r="T85" s="1">
        <f t="shared" si="6"/>
        <v>0</v>
      </c>
      <c r="U85" s="1">
        <f t="shared" si="7"/>
        <v>0</v>
      </c>
      <c r="X85" s="75" t="s">
        <v>199</v>
      </c>
    </row>
    <row r="86" spans="1:24" x14ac:dyDescent="0.45">
      <c r="A86" s="22"/>
      <c r="B86" s="8"/>
      <c r="C86" s="4"/>
      <c r="D86" s="4"/>
      <c r="E86" s="4"/>
      <c r="F86" s="4"/>
      <c r="G86" s="5"/>
      <c r="H86" s="77"/>
      <c r="I86" s="77"/>
      <c r="J86" s="8"/>
      <c r="K86" s="4"/>
      <c r="L86" s="4"/>
      <c r="M86" s="4"/>
      <c r="N86" s="4"/>
      <c r="O86" s="5"/>
      <c r="P86" s="22"/>
      <c r="R86" s="1">
        <f t="shared" si="4"/>
        <v>0</v>
      </c>
      <c r="S86" s="1">
        <f t="shared" si="5"/>
        <v>0</v>
      </c>
      <c r="T86" s="1">
        <f t="shared" si="6"/>
        <v>0</v>
      </c>
      <c r="U86" s="1">
        <f t="shared" si="7"/>
        <v>0</v>
      </c>
      <c r="X86" s="75" t="s">
        <v>200</v>
      </c>
    </row>
    <row r="87" spans="1:24" x14ac:dyDescent="0.45">
      <c r="A87" s="22"/>
      <c r="B87" s="8"/>
      <c r="C87" s="4"/>
      <c r="D87" s="4"/>
      <c r="E87" s="4"/>
      <c r="F87" s="4"/>
      <c r="G87" s="5"/>
      <c r="H87" s="77"/>
      <c r="I87" s="77"/>
      <c r="J87" s="8"/>
      <c r="K87" s="4"/>
      <c r="L87" s="4"/>
      <c r="M87" s="4"/>
      <c r="N87" s="4"/>
      <c r="O87" s="5"/>
      <c r="P87" s="22"/>
      <c r="R87" s="1">
        <f t="shared" si="4"/>
        <v>0</v>
      </c>
      <c r="S87" s="1">
        <f t="shared" si="5"/>
        <v>0</v>
      </c>
      <c r="T87" s="1">
        <f t="shared" si="6"/>
        <v>0</v>
      </c>
      <c r="U87" s="1">
        <f t="shared" si="7"/>
        <v>0</v>
      </c>
      <c r="X87" s="75" t="s">
        <v>201</v>
      </c>
    </row>
    <row r="88" spans="1:24" x14ac:dyDescent="0.45">
      <c r="A88" s="22"/>
      <c r="B88" s="8"/>
      <c r="C88" s="4"/>
      <c r="D88" s="4"/>
      <c r="E88" s="4"/>
      <c r="F88" s="4"/>
      <c r="G88" s="5"/>
      <c r="H88" s="77"/>
      <c r="I88" s="77"/>
      <c r="J88" s="8"/>
      <c r="K88" s="4"/>
      <c r="L88" s="4"/>
      <c r="M88" s="4"/>
      <c r="N88" s="4"/>
      <c r="O88" s="5"/>
      <c r="P88" s="22"/>
      <c r="R88" s="1">
        <f t="shared" si="4"/>
        <v>0</v>
      </c>
      <c r="S88" s="1">
        <f t="shared" si="5"/>
        <v>0</v>
      </c>
      <c r="T88" s="1">
        <f t="shared" si="6"/>
        <v>0</v>
      </c>
      <c r="U88" s="1">
        <f t="shared" si="7"/>
        <v>0</v>
      </c>
      <c r="X88" s="75" t="s">
        <v>202</v>
      </c>
    </row>
    <row r="89" spans="1:24" x14ac:dyDescent="0.45">
      <c r="A89" s="22"/>
      <c r="B89" s="8"/>
      <c r="C89" s="4"/>
      <c r="D89" s="4"/>
      <c r="E89" s="4"/>
      <c r="F89" s="4"/>
      <c r="G89" s="5"/>
      <c r="H89" s="77"/>
      <c r="I89" s="77"/>
      <c r="J89" s="8"/>
      <c r="K89" s="4"/>
      <c r="L89" s="4"/>
      <c r="M89" s="4"/>
      <c r="N89" s="4"/>
      <c r="O89" s="5"/>
      <c r="P89" s="22"/>
      <c r="R89" s="1">
        <f t="shared" si="4"/>
        <v>0</v>
      </c>
      <c r="S89" s="1">
        <f t="shared" si="5"/>
        <v>0</v>
      </c>
      <c r="T89" s="1">
        <f t="shared" si="6"/>
        <v>0</v>
      </c>
      <c r="U89" s="1">
        <f t="shared" si="7"/>
        <v>0</v>
      </c>
      <c r="X89" s="75" t="s">
        <v>203</v>
      </c>
    </row>
    <row r="90" spans="1:24" x14ac:dyDescent="0.45">
      <c r="A90" s="22"/>
      <c r="B90" s="8"/>
      <c r="C90" s="4"/>
      <c r="D90" s="4"/>
      <c r="E90" s="4"/>
      <c r="F90" s="4"/>
      <c r="G90" s="5"/>
      <c r="H90" s="77"/>
      <c r="I90" s="77"/>
      <c r="J90" s="8"/>
      <c r="K90" s="4"/>
      <c r="L90" s="4"/>
      <c r="M90" s="4"/>
      <c r="N90" s="4"/>
      <c r="O90" s="5"/>
      <c r="P90" s="22"/>
      <c r="R90" s="1">
        <f t="shared" si="4"/>
        <v>0</v>
      </c>
      <c r="S90" s="1">
        <f t="shared" si="5"/>
        <v>0</v>
      </c>
      <c r="T90" s="1">
        <f t="shared" si="6"/>
        <v>0</v>
      </c>
      <c r="U90" s="1">
        <f t="shared" si="7"/>
        <v>0</v>
      </c>
      <c r="X90" s="75" t="s">
        <v>204</v>
      </c>
    </row>
    <row r="91" spans="1:24" x14ac:dyDescent="0.45">
      <c r="A91" s="22"/>
      <c r="B91" s="8"/>
      <c r="C91" s="4"/>
      <c r="D91" s="4"/>
      <c r="E91" s="4"/>
      <c r="F91" s="4"/>
      <c r="G91" s="5"/>
      <c r="H91" s="77"/>
      <c r="I91" s="77"/>
      <c r="J91" s="8"/>
      <c r="K91" s="4"/>
      <c r="L91" s="4"/>
      <c r="M91" s="4"/>
      <c r="N91" s="4"/>
      <c r="O91" s="5"/>
      <c r="P91" s="22"/>
      <c r="R91" s="1">
        <f t="shared" si="4"/>
        <v>0</v>
      </c>
      <c r="S91" s="1">
        <f t="shared" si="5"/>
        <v>0</v>
      </c>
      <c r="T91" s="1">
        <f t="shared" si="6"/>
        <v>0</v>
      </c>
      <c r="U91" s="1">
        <f t="shared" si="7"/>
        <v>0</v>
      </c>
      <c r="X91" s="75" t="s">
        <v>205</v>
      </c>
    </row>
    <row r="92" spans="1:24" x14ac:dyDescent="0.45">
      <c r="A92" s="22"/>
      <c r="B92" s="8"/>
      <c r="C92" s="4"/>
      <c r="D92" s="4"/>
      <c r="E92" s="4"/>
      <c r="F92" s="4"/>
      <c r="G92" s="5"/>
      <c r="H92" s="77"/>
      <c r="I92" s="77"/>
      <c r="J92" s="8"/>
      <c r="K92" s="4"/>
      <c r="L92" s="4"/>
      <c r="M92" s="4"/>
      <c r="N92" s="4"/>
      <c r="O92" s="5"/>
      <c r="P92" s="22"/>
      <c r="R92" s="1">
        <f t="shared" si="4"/>
        <v>0</v>
      </c>
      <c r="S92" s="1">
        <f t="shared" si="5"/>
        <v>0</v>
      </c>
      <c r="T92" s="1">
        <f t="shared" si="6"/>
        <v>0</v>
      </c>
      <c r="U92" s="1">
        <f t="shared" si="7"/>
        <v>0</v>
      </c>
      <c r="X92" s="75" t="s">
        <v>206</v>
      </c>
    </row>
    <row r="93" spans="1:24" x14ac:dyDescent="0.45">
      <c r="A93" s="22"/>
      <c r="B93" s="8"/>
      <c r="C93" s="4"/>
      <c r="D93" s="4"/>
      <c r="E93" s="4"/>
      <c r="F93" s="4"/>
      <c r="G93" s="5"/>
      <c r="H93" s="77"/>
      <c r="I93" s="77"/>
      <c r="J93" s="8"/>
      <c r="K93" s="4"/>
      <c r="L93" s="4"/>
      <c r="M93" s="4"/>
      <c r="N93" s="4"/>
      <c r="O93" s="5"/>
      <c r="P93" s="22"/>
      <c r="R93" s="1">
        <f t="shared" si="4"/>
        <v>0</v>
      </c>
      <c r="S93" s="1">
        <f t="shared" si="5"/>
        <v>0</v>
      </c>
      <c r="T93" s="1">
        <f t="shared" si="6"/>
        <v>0</v>
      </c>
      <c r="U93" s="1">
        <f t="shared" si="7"/>
        <v>0</v>
      </c>
      <c r="X93" s="75" t="s">
        <v>207</v>
      </c>
    </row>
    <row r="94" spans="1:24" x14ac:dyDescent="0.45">
      <c r="A94" s="22"/>
      <c r="B94" s="8"/>
      <c r="C94" s="4"/>
      <c r="D94" s="4"/>
      <c r="E94" s="4"/>
      <c r="F94" s="4"/>
      <c r="G94" s="5"/>
      <c r="H94" s="77"/>
      <c r="I94" s="77"/>
      <c r="J94" s="8"/>
      <c r="K94" s="4"/>
      <c r="L94" s="4"/>
      <c r="M94" s="4"/>
      <c r="N94" s="4"/>
      <c r="O94" s="5"/>
      <c r="P94" s="22"/>
      <c r="R94" s="1">
        <f t="shared" si="4"/>
        <v>0</v>
      </c>
      <c r="S94" s="1">
        <f t="shared" si="5"/>
        <v>0</v>
      </c>
      <c r="T94" s="1">
        <f t="shared" si="6"/>
        <v>0</v>
      </c>
      <c r="U94" s="1">
        <f t="shared" si="7"/>
        <v>0</v>
      </c>
      <c r="X94" s="75" t="s">
        <v>208</v>
      </c>
    </row>
    <row r="95" spans="1:24" x14ac:dyDescent="0.45">
      <c r="A95" s="22"/>
      <c r="B95" s="8"/>
      <c r="C95" s="4"/>
      <c r="D95" s="4"/>
      <c r="E95" s="4"/>
      <c r="F95" s="4"/>
      <c r="G95" s="5"/>
      <c r="H95" s="77"/>
      <c r="I95" s="77"/>
      <c r="J95" s="8"/>
      <c r="K95" s="4"/>
      <c r="L95" s="4"/>
      <c r="M95" s="4"/>
      <c r="N95" s="4"/>
      <c r="O95" s="5"/>
      <c r="P95" s="22"/>
      <c r="R95" s="1">
        <f t="shared" si="4"/>
        <v>0</v>
      </c>
      <c r="S95" s="1">
        <f t="shared" si="5"/>
        <v>0</v>
      </c>
      <c r="T95" s="1">
        <f t="shared" si="6"/>
        <v>0</v>
      </c>
      <c r="U95" s="1">
        <f t="shared" si="7"/>
        <v>0</v>
      </c>
      <c r="X95" s="75" t="s">
        <v>209</v>
      </c>
    </row>
    <row r="96" spans="1:24" x14ac:dyDescent="0.45">
      <c r="A96" s="22"/>
      <c r="B96" s="8"/>
      <c r="C96" s="4"/>
      <c r="D96" s="4"/>
      <c r="E96" s="4"/>
      <c r="F96" s="4"/>
      <c r="G96" s="5"/>
      <c r="H96" s="77"/>
      <c r="I96" s="77"/>
      <c r="J96" s="8"/>
      <c r="K96" s="4"/>
      <c r="L96" s="4"/>
      <c r="M96" s="4"/>
      <c r="N96" s="4"/>
      <c r="O96" s="5"/>
      <c r="P96" s="22"/>
      <c r="R96" s="1">
        <f t="shared" si="4"/>
        <v>0</v>
      </c>
      <c r="S96" s="1">
        <f t="shared" si="5"/>
        <v>0</v>
      </c>
      <c r="T96" s="1">
        <f t="shared" si="6"/>
        <v>0</v>
      </c>
      <c r="U96" s="1">
        <f t="shared" si="7"/>
        <v>0</v>
      </c>
      <c r="X96" s="75" t="s">
        <v>210</v>
      </c>
    </row>
    <row r="97" spans="1:24" x14ac:dyDescent="0.45">
      <c r="A97" s="22"/>
      <c r="B97" s="8"/>
      <c r="C97" s="4"/>
      <c r="D97" s="4"/>
      <c r="E97" s="4"/>
      <c r="F97" s="4"/>
      <c r="G97" s="5"/>
      <c r="H97" s="77"/>
      <c r="I97" s="77"/>
      <c r="J97" s="8"/>
      <c r="K97" s="4"/>
      <c r="L97" s="4"/>
      <c r="M97" s="4"/>
      <c r="N97" s="4"/>
      <c r="O97" s="5"/>
      <c r="P97" s="22"/>
      <c r="R97" s="1">
        <f t="shared" si="4"/>
        <v>0</v>
      </c>
      <c r="S97" s="1">
        <f t="shared" si="5"/>
        <v>0</v>
      </c>
      <c r="T97" s="1">
        <f t="shared" si="6"/>
        <v>0</v>
      </c>
      <c r="U97" s="1">
        <f t="shared" si="7"/>
        <v>0</v>
      </c>
      <c r="X97" s="75" t="s">
        <v>211</v>
      </c>
    </row>
    <row r="98" spans="1:24" x14ac:dyDescent="0.45">
      <c r="A98" s="22"/>
      <c r="B98" s="8"/>
      <c r="C98" s="4"/>
      <c r="D98" s="4"/>
      <c r="E98" s="4"/>
      <c r="F98" s="4"/>
      <c r="G98" s="5"/>
      <c r="H98" s="77"/>
      <c r="I98" s="77"/>
      <c r="J98" s="8"/>
      <c r="K98" s="4"/>
      <c r="L98" s="4"/>
      <c r="M98" s="4"/>
      <c r="N98" s="4"/>
      <c r="O98" s="5"/>
      <c r="P98" s="22"/>
      <c r="R98" s="1">
        <f t="shared" si="4"/>
        <v>0</v>
      </c>
      <c r="S98" s="1">
        <f t="shared" si="5"/>
        <v>0</v>
      </c>
      <c r="T98" s="1">
        <f t="shared" si="6"/>
        <v>0</v>
      </c>
      <c r="U98" s="1">
        <f t="shared" si="7"/>
        <v>0</v>
      </c>
      <c r="X98" s="75" t="s">
        <v>212</v>
      </c>
    </row>
    <row r="99" spans="1:24" x14ac:dyDescent="0.45">
      <c r="A99" s="22"/>
      <c r="B99" s="8"/>
      <c r="C99" s="4"/>
      <c r="D99" s="4"/>
      <c r="E99" s="4"/>
      <c r="F99" s="4"/>
      <c r="G99" s="5"/>
      <c r="H99" s="77"/>
      <c r="I99" s="77"/>
      <c r="J99" s="8"/>
      <c r="K99" s="4"/>
      <c r="L99" s="4"/>
      <c r="M99" s="4"/>
      <c r="N99" s="4"/>
      <c r="O99" s="5"/>
      <c r="P99" s="22"/>
      <c r="R99" s="1">
        <f t="shared" si="4"/>
        <v>0</v>
      </c>
      <c r="S99" s="1">
        <f t="shared" si="5"/>
        <v>0</v>
      </c>
      <c r="T99" s="1">
        <f t="shared" si="6"/>
        <v>0</v>
      </c>
      <c r="U99" s="1">
        <f t="shared" si="7"/>
        <v>0</v>
      </c>
      <c r="X99" s="75" t="s">
        <v>213</v>
      </c>
    </row>
    <row r="100" spans="1:24" x14ac:dyDescent="0.45">
      <c r="A100" s="22"/>
      <c r="B100" s="8"/>
      <c r="C100" s="4"/>
      <c r="D100" s="4"/>
      <c r="E100" s="4"/>
      <c r="F100" s="4"/>
      <c r="G100" s="5"/>
      <c r="H100" s="77"/>
      <c r="I100" s="77"/>
      <c r="J100" s="8"/>
      <c r="K100" s="4"/>
      <c r="L100" s="4"/>
      <c r="M100" s="4"/>
      <c r="N100" s="4"/>
      <c r="O100" s="5"/>
      <c r="P100" s="22"/>
      <c r="R100" s="1">
        <f t="shared" si="4"/>
        <v>0</v>
      </c>
      <c r="S100" s="1">
        <f t="shared" si="5"/>
        <v>0</v>
      </c>
      <c r="T100" s="1">
        <f t="shared" si="6"/>
        <v>0</v>
      </c>
      <c r="U100" s="1">
        <f t="shared" si="7"/>
        <v>0</v>
      </c>
      <c r="X100" s="75" t="s">
        <v>214</v>
      </c>
    </row>
    <row r="101" spans="1:24" x14ac:dyDescent="0.45">
      <c r="A101" s="22"/>
      <c r="B101" s="8"/>
      <c r="C101" s="4"/>
      <c r="D101" s="4"/>
      <c r="E101" s="4"/>
      <c r="F101" s="4"/>
      <c r="G101" s="5"/>
      <c r="H101" s="77"/>
      <c r="I101" s="77"/>
      <c r="J101" s="8"/>
      <c r="K101" s="4"/>
      <c r="L101" s="4"/>
      <c r="M101" s="4"/>
      <c r="N101" s="4"/>
      <c r="O101" s="5"/>
      <c r="P101" s="22"/>
      <c r="R101" s="1">
        <f t="shared" si="4"/>
        <v>0</v>
      </c>
      <c r="S101" s="1">
        <f t="shared" si="5"/>
        <v>0</v>
      </c>
      <c r="T101" s="1">
        <f t="shared" si="6"/>
        <v>0</v>
      </c>
      <c r="U101" s="1">
        <f t="shared" si="7"/>
        <v>0</v>
      </c>
      <c r="X101" s="75" t="s">
        <v>215</v>
      </c>
    </row>
    <row r="102" spans="1:24" x14ac:dyDescent="0.45">
      <c r="A102" s="22"/>
      <c r="B102" s="8"/>
      <c r="C102" s="4"/>
      <c r="D102" s="4"/>
      <c r="E102" s="4"/>
      <c r="F102" s="4"/>
      <c r="G102" s="5"/>
      <c r="H102" s="77"/>
      <c r="I102" s="77"/>
      <c r="J102" s="8"/>
      <c r="K102" s="4"/>
      <c r="L102" s="4"/>
      <c r="M102" s="4"/>
      <c r="N102" s="4"/>
      <c r="O102" s="5"/>
      <c r="P102" s="22"/>
      <c r="R102" s="1">
        <f t="shared" si="4"/>
        <v>0</v>
      </c>
      <c r="S102" s="1">
        <f t="shared" si="5"/>
        <v>0</v>
      </c>
      <c r="T102" s="1">
        <f t="shared" si="6"/>
        <v>0</v>
      </c>
      <c r="U102" s="1">
        <f t="shared" si="7"/>
        <v>0</v>
      </c>
      <c r="X102" s="75" t="s">
        <v>216</v>
      </c>
    </row>
    <row r="103" spans="1:24" x14ac:dyDescent="0.45">
      <c r="A103" s="22"/>
      <c r="B103" s="8"/>
      <c r="C103" s="4"/>
      <c r="D103" s="4"/>
      <c r="E103" s="4"/>
      <c r="F103" s="4"/>
      <c r="G103" s="5"/>
      <c r="H103" s="77"/>
      <c r="I103" s="77"/>
      <c r="J103" s="8"/>
      <c r="K103" s="4"/>
      <c r="L103" s="4"/>
      <c r="M103" s="4"/>
      <c r="N103" s="4"/>
      <c r="O103" s="5"/>
      <c r="P103" s="22"/>
      <c r="R103" s="1">
        <f t="shared" si="4"/>
        <v>0</v>
      </c>
      <c r="S103" s="1">
        <f t="shared" si="5"/>
        <v>0</v>
      </c>
      <c r="T103" s="1">
        <f t="shared" si="6"/>
        <v>0</v>
      </c>
      <c r="U103" s="1">
        <f t="shared" si="7"/>
        <v>0</v>
      </c>
      <c r="X103" s="75" t="s">
        <v>217</v>
      </c>
    </row>
    <row r="104" spans="1:24" x14ac:dyDescent="0.45">
      <c r="A104" s="22"/>
      <c r="B104" s="8"/>
      <c r="C104" s="4"/>
      <c r="D104" s="4"/>
      <c r="E104" s="4"/>
      <c r="F104" s="4"/>
      <c r="G104" s="5"/>
      <c r="H104" s="77"/>
      <c r="I104" s="77"/>
      <c r="J104" s="8"/>
      <c r="K104" s="4"/>
      <c r="L104" s="4"/>
      <c r="M104" s="4"/>
      <c r="N104" s="4"/>
      <c r="O104" s="5"/>
      <c r="P104" s="22"/>
      <c r="R104" s="1">
        <f t="shared" si="4"/>
        <v>0</v>
      </c>
      <c r="S104" s="1">
        <f t="shared" si="5"/>
        <v>0</v>
      </c>
      <c r="T104" s="1">
        <f t="shared" si="6"/>
        <v>0</v>
      </c>
      <c r="U104" s="1">
        <f t="shared" si="7"/>
        <v>0</v>
      </c>
      <c r="X104" s="75" t="s">
        <v>218</v>
      </c>
    </row>
    <row r="105" spans="1:24" ht="20.399999999999999" thickBot="1" x14ac:dyDescent="0.5">
      <c r="A105" s="22"/>
      <c r="B105" s="9"/>
      <c r="C105" s="6"/>
      <c r="D105" s="6"/>
      <c r="E105" s="6"/>
      <c r="F105" s="6"/>
      <c r="G105" s="7"/>
      <c r="H105" s="77"/>
      <c r="I105" s="77"/>
      <c r="J105" s="9"/>
      <c r="K105" s="6"/>
      <c r="L105" s="6"/>
      <c r="M105" s="6"/>
      <c r="N105" s="6"/>
      <c r="O105" s="7"/>
      <c r="P105" s="22"/>
      <c r="R105" s="1">
        <f t="shared" si="4"/>
        <v>0</v>
      </c>
      <c r="S105" s="1">
        <f t="shared" si="5"/>
        <v>0</v>
      </c>
      <c r="T105" s="1">
        <f t="shared" si="6"/>
        <v>0</v>
      </c>
      <c r="U105" s="1">
        <f t="shared" si="7"/>
        <v>0</v>
      </c>
      <c r="X105" s="75" t="s">
        <v>219</v>
      </c>
    </row>
    <row r="106" spans="1:24" x14ac:dyDescent="0.45">
      <c r="B106" s="27"/>
      <c r="C106" s="27"/>
      <c r="D106" s="27"/>
      <c r="E106" s="27"/>
      <c r="F106" s="27"/>
      <c r="G106" s="27"/>
      <c r="J106" s="27"/>
      <c r="K106" s="27"/>
      <c r="L106" s="27"/>
      <c r="M106" s="27"/>
      <c r="N106" s="27"/>
      <c r="O106" s="27"/>
      <c r="X106" s="75" t="s">
        <v>220</v>
      </c>
    </row>
    <row r="107" spans="1:24" x14ac:dyDescent="0.45">
      <c r="B107" s="27"/>
      <c r="C107" s="27"/>
      <c r="D107" s="27"/>
      <c r="E107" s="27"/>
      <c r="F107" s="27"/>
      <c r="G107" s="27"/>
      <c r="J107" s="27"/>
      <c r="K107" s="27"/>
      <c r="L107" s="27"/>
      <c r="M107" s="27"/>
      <c r="N107" s="27"/>
      <c r="O107" s="27"/>
      <c r="X107" s="75" t="s">
        <v>221</v>
      </c>
    </row>
    <row r="108" spans="1:24" x14ac:dyDescent="0.45">
      <c r="B108" s="27"/>
      <c r="C108" s="27"/>
      <c r="D108" s="27"/>
      <c r="E108" s="27"/>
      <c r="F108" s="27"/>
      <c r="G108" s="27"/>
      <c r="J108" s="27"/>
      <c r="K108" s="27"/>
      <c r="L108" s="27"/>
      <c r="M108" s="27"/>
      <c r="N108" s="27"/>
      <c r="O108" s="27"/>
      <c r="X108" s="75" t="s">
        <v>222</v>
      </c>
    </row>
    <row r="109" spans="1:24" x14ac:dyDescent="0.45">
      <c r="B109" s="27"/>
      <c r="C109" s="27"/>
      <c r="D109" s="27"/>
      <c r="E109" s="27"/>
      <c r="F109" s="27"/>
      <c r="G109" s="27"/>
      <c r="J109" s="27"/>
      <c r="K109" s="27"/>
      <c r="L109" s="27"/>
      <c r="M109" s="27"/>
      <c r="N109" s="27"/>
      <c r="O109" s="27"/>
      <c r="X109" s="75" t="s">
        <v>223</v>
      </c>
    </row>
    <row r="110" spans="1:24" x14ac:dyDescent="0.45">
      <c r="B110" s="27"/>
      <c r="C110" s="27"/>
      <c r="D110" s="27"/>
      <c r="E110" s="27"/>
      <c r="F110" s="27"/>
      <c r="G110" s="27"/>
      <c r="J110" s="27"/>
      <c r="K110" s="27"/>
      <c r="L110" s="27"/>
      <c r="M110" s="27"/>
      <c r="N110" s="27"/>
      <c r="O110" s="27"/>
      <c r="X110" s="75" t="s">
        <v>224</v>
      </c>
    </row>
    <row r="111" spans="1:24" x14ac:dyDescent="0.45">
      <c r="B111" s="27"/>
      <c r="C111" s="27"/>
      <c r="D111" s="27"/>
      <c r="E111" s="27"/>
      <c r="F111" s="27"/>
      <c r="G111" s="27"/>
      <c r="J111" s="27"/>
      <c r="K111" s="27"/>
      <c r="L111" s="27"/>
      <c r="M111" s="27"/>
      <c r="N111" s="27"/>
      <c r="O111" s="27"/>
      <c r="X111" s="75" t="s">
        <v>225</v>
      </c>
    </row>
    <row r="112" spans="1:24" x14ac:dyDescent="0.45">
      <c r="B112" s="27"/>
      <c r="C112" s="27"/>
      <c r="D112" s="27"/>
      <c r="E112" s="27"/>
      <c r="F112" s="27"/>
      <c r="G112" s="27"/>
      <c r="J112" s="27"/>
      <c r="K112" s="27"/>
      <c r="L112" s="27"/>
      <c r="M112" s="27"/>
      <c r="N112" s="27"/>
      <c r="O112" s="27"/>
      <c r="X112" s="75" t="s">
        <v>226</v>
      </c>
    </row>
    <row r="113" spans="2:24" x14ac:dyDescent="0.45">
      <c r="B113" s="27"/>
      <c r="C113" s="27"/>
      <c r="D113" s="27"/>
      <c r="E113" s="27"/>
      <c r="F113" s="27"/>
      <c r="G113" s="27"/>
      <c r="J113" s="27"/>
      <c r="K113" s="27"/>
      <c r="L113" s="27"/>
      <c r="M113" s="27"/>
      <c r="N113" s="27"/>
      <c r="O113" s="27"/>
      <c r="X113" s="75" t="s">
        <v>227</v>
      </c>
    </row>
    <row r="114" spans="2:24" x14ac:dyDescent="0.45">
      <c r="B114" s="27"/>
      <c r="C114" s="27"/>
      <c r="D114" s="27"/>
      <c r="E114" s="27"/>
      <c r="F114" s="27"/>
      <c r="G114" s="27"/>
      <c r="J114" s="27"/>
      <c r="K114" s="27"/>
      <c r="L114" s="27"/>
      <c r="M114" s="27"/>
      <c r="N114" s="27"/>
      <c r="O114" s="27"/>
      <c r="X114" s="75" t="s">
        <v>228</v>
      </c>
    </row>
    <row r="115" spans="2:24" x14ac:dyDescent="0.45">
      <c r="B115" s="27"/>
      <c r="C115" s="27"/>
      <c r="D115" s="27"/>
      <c r="E115" s="27"/>
      <c r="F115" s="27"/>
      <c r="G115" s="27"/>
      <c r="J115" s="27"/>
      <c r="K115" s="27"/>
      <c r="L115" s="27"/>
      <c r="M115" s="27"/>
      <c r="N115" s="27"/>
      <c r="O115" s="27"/>
      <c r="X115" s="75" t="s">
        <v>229</v>
      </c>
    </row>
    <row r="116" spans="2:24" x14ac:dyDescent="0.45">
      <c r="B116" s="27"/>
      <c r="C116" s="27"/>
      <c r="D116" s="27"/>
      <c r="E116" s="27"/>
      <c r="F116" s="27"/>
      <c r="G116" s="27"/>
      <c r="J116" s="27"/>
      <c r="K116" s="27"/>
      <c r="L116" s="27"/>
      <c r="M116" s="27"/>
      <c r="N116" s="27"/>
      <c r="O116" s="27"/>
      <c r="X116" s="75" t="s">
        <v>230</v>
      </c>
    </row>
    <row r="117" spans="2:24" x14ac:dyDescent="0.45">
      <c r="B117" s="27"/>
      <c r="C117" s="27"/>
      <c r="D117" s="27"/>
      <c r="E117" s="27"/>
      <c r="F117" s="27"/>
      <c r="G117" s="27"/>
      <c r="J117" s="27"/>
      <c r="K117" s="27"/>
      <c r="L117" s="27"/>
      <c r="M117" s="27"/>
      <c r="N117" s="27"/>
      <c r="O117" s="27"/>
      <c r="X117" s="75" t="s">
        <v>231</v>
      </c>
    </row>
    <row r="118" spans="2:24" x14ac:dyDescent="0.45">
      <c r="B118" s="27"/>
      <c r="C118" s="27"/>
      <c r="D118" s="27"/>
      <c r="E118" s="27"/>
      <c r="F118" s="27"/>
      <c r="G118" s="27"/>
      <c r="J118" s="27"/>
      <c r="K118" s="27"/>
      <c r="L118" s="27"/>
      <c r="M118" s="27"/>
      <c r="N118" s="27"/>
      <c r="O118" s="27"/>
      <c r="X118" s="75" t="s">
        <v>232</v>
      </c>
    </row>
    <row r="119" spans="2:24" x14ac:dyDescent="0.45">
      <c r="B119" s="27"/>
      <c r="C119" s="27"/>
      <c r="D119" s="27"/>
      <c r="E119" s="27"/>
      <c r="F119" s="27"/>
      <c r="G119" s="27"/>
      <c r="J119" s="27"/>
      <c r="K119" s="27"/>
      <c r="L119" s="27"/>
      <c r="M119" s="27"/>
      <c r="N119" s="27"/>
      <c r="O119" s="27"/>
      <c r="X119" s="75" t="s">
        <v>233</v>
      </c>
    </row>
    <row r="120" spans="2:24" x14ac:dyDescent="0.45">
      <c r="B120" s="27"/>
      <c r="C120" s="27"/>
      <c r="D120" s="27"/>
      <c r="E120" s="27"/>
      <c r="F120" s="27"/>
      <c r="G120" s="27"/>
      <c r="J120" s="27"/>
      <c r="K120" s="27"/>
      <c r="L120" s="27"/>
      <c r="M120" s="27"/>
      <c r="N120" s="27"/>
      <c r="O120" s="27"/>
      <c r="X120" s="75" t="s">
        <v>234</v>
      </c>
    </row>
    <row r="121" spans="2:24" x14ac:dyDescent="0.45">
      <c r="B121" s="27"/>
      <c r="C121" s="27"/>
      <c r="D121" s="27"/>
      <c r="E121" s="27"/>
      <c r="F121" s="27"/>
      <c r="G121" s="27"/>
      <c r="J121" s="27"/>
      <c r="K121" s="27"/>
      <c r="L121" s="27"/>
      <c r="M121" s="27"/>
      <c r="N121" s="27"/>
      <c r="O121" s="27"/>
      <c r="X121" s="75" t="s">
        <v>235</v>
      </c>
    </row>
    <row r="122" spans="2:24" x14ac:dyDescent="0.45">
      <c r="B122" s="27"/>
      <c r="C122" s="27"/>
      <c r="D122" s="27"/>
      <c r="E122" s="27"/>
      <c r="F122" s="27"/>
      <c r="G122" s="27"/>
      <c r="J122" s="27"/>
      <c r="K122" s="27"/>
      <c r="L122" s="27"/>
      <c r="M122" s="27"/>
      <c r="N122" s="27"/>
      <c r="O122" s="27"/>
      <c r="X122" s="75" t="s">
        <v>236</v>
      </c>
    </row>
    <row r="123" spans="2:24" x14ac:dyDescent="0.45">
      <c r="X123" s="75" t="s">
        <v>237</v>
      </c>
    </row>
    <row r="124" spans="2:24" x14ac:dyDescent="0.45">
      <c r="X124" s="75" t="s">
        <v>238</v>
      </c>
    </row>
    <row r="125" spans="2:24" x14ac:dyDescent="0.45">
      <c r="X125" s="75" t="s">
        <v>239</v>
      </c>
    </row>
    <row r="126" spans="2:24" x14ac:dyDescent="0.45">
      <c r="X126" s="75" t="s">
        <v>240</v>
      </c>
    </row>
    <row r="127" spans="2:24" x14ac:dyDescent="0.45">
      <c r="X127" s="75" t="s">
        <v>241</v>
      </c>
    </row>
    <row r="128" spans="2:24" x14ac:dyDescent="0.45">
      <c r="X128" s="75" t="s">
        <v>242</v>
      </c>
    </row>
    <row r="129" spans="24:24" x14ac:dyDescent="0.45">
      <c r="X129" s="75" t="s">
        <v>243</v>
      </c>
    </row>
    <row r="130" spans="24:24" x14ac:dyDescent="0.45">
      <c r="X130" s="75" t="s">
        <v>244</v>
      </c>
    </row>
    <row r="131" spans="24:24" x14ac:dyDescent="0.45">
      <c r="X131" s="75" t="s">
        <v>245</v>
      </c>
    </row>
    <row r="132" spans="24:24" x14ac:dyDescent="0.45">
      <c r="X132" s="75" t="s">
        <v>246</v>
      </c>
    </row>
    <row r="133" spans="24:24" x14ac:dyDescent="0.45">
      <c r="X133" s="75" t="s">
        <v>247</v>
      </c>
    </row>
    <row r="134" spans="24:24" x14ac:dyDescent="0.45">
      <c r="X134" s="75" t="s">
        <v>248</v>
      </c>
    </row>
    <row r="135" spans="24:24" x14ac:dyDescent="0.45">
      <c r="X135" s="75" t="s">
        <v>249</v>
      </c>
    </row>
    <row r="136" spans="24:24" x14ac:dyDescent="0.45">
      <c r="X136" s="75" t="s">
        <v>250</v>
      </c>
    </row>
    <row r="137" spans="24:24" x14ac:dyDescent="0.45">
      <c r="X137" s="75" t="s">
        <v>251</v>
      </c>
    </row>
    <row r="138" spans="24:24" x14ac:dyDescent="0.45">
      <c r="X138" s="75" t="s">
        <v>252</v>
      </c>
    </row>
    <row r="139" spans="24:24" x14ac:dyDescent="0.45">
      <c r="X139" s="75" t="s">
        <v>253</v>
      </c>
    </row>
    <row r="140" spans="24:24" x14ac:dyDescent="0.45">
      <c r="X140" s="75" t="s">
        <v>254</v>
      </c>
    </row>
    <row r="141" spans="24:24" x14ac:dyDescent="0.45">
      <c r="X141" s="75" t="s">
        <v>255</v>
      </c>
    </row>
    <row r="142" spans="24:24" x14ac:dyDescent="0.45">
      <c r="X142" s="75" t="s">
        <v>256</v>
      </c>
    </row>
    <row r="143" spans="24:24" x14ac:dyDescent="0.45">
      <c r="X143" s="75" t="s">
        <v>257</v>
      </c>
    </row>
    <row r="144" spans="24:24" x14ac:dyDescent="0.45">
      <c r="X144" s="75" t="s">
        <v>258</v>
      </c>
    </row>
    <row r="145" spans="24:24" x14ac:dyDescent="0.45">
      <c r="X145" s="75" t="s">
        <v>259</v>
      </c>
    </row>
    <row r="146" spans="24:24" x14ac:dyDescent="0.45">
      <c r="X146" s="75" t="s">
        <v>260</v>
      </c>
    </row>
    <row r="147" spans="24:24" x14ac:dyDescent="0.45">
      <c r="X147" s="75" t="s">
        <v>261</v>
      </c>
    </row>
    <row r="148" spans="24:24" x14ac:dyDescent="0.45">
      <c r="X148" s="75" t="s">
        <v>262</v>
      </c>
    </row>
    <row r="149" spans="24:24" x14ac:dyDescent="0.45">
      <c r="X149" s="75" t="s">
        <v>263</v>
      </c>
    </row>
    <row r="150" spans="24:24" x14ac:dyDescent="0.45">
      <c r="X150" s="75" t="s">
        <v>264</v>
      </c>
    </row>
    <row r="151" spans="24:24" x14ac:dyDescent="0.45">
      <c r="X151" s="75" t="s">
        <v>265</v>
      </c>
    </row>
    <row r="152" spans="24:24" x14ac:dyDescent="0.45">
      <c r="X152" s="75" t="s">
        <v>266</v>
      </c>
    </row>
    <row r="153" spans="24:24" x14ac:dyDescent="0.45">
      <c r="X153" s="75" t="s">
        <v>267</v>
      </c>
    </row>
    <row r="154" spans="24:24" x14ac:dyDescent="0.45">
      <c r="X154" s="75" t="s">
        <v>268</v>
      </c>
    </row>
    <row r="155" spans="24:24" x14ac:dyDescent="0.45">
      <c r="X155" s="75" t="s">
        <v>269</v>
      </c>
    </row>
    <row r="156" spans="24:24" x14ac:dyDescent="0.45">
      <c r="X156" s="75" t="s">
        <v>270</v>
      </c>
    </row>
    <row r="157" spans="24:24" x14ac:dyDescent="0.45">
      <c r="X157" s="75" t="s">
        <v>271</v>
      </c>
    </row>
    <row r="158" spans="24:24" x14ac:dyDescent="0.45">
      <c r="X158" s="75" t="s">
        <v>272</v>
      </c>
    </row>
    <row r="159" spans="24:24" x14ac:dyDescent="0.45">
      <c r="X159" s="75" t="s">
        <v>273</v>
      </c>
    </row>
    <row r="160" spans="24:24" x14ac:dyDescent="0.45">
      <c r="X160" s="75" t="s">
        <v>274</v>
      </c>
    </row>
    <row r="161" spans="24:24" x14ac:dyDescent="0.45">
      <c r="X161" s="75" t="s">
        <v>275</v>
      </c>
    </row>
    <row r="162" spans="24:24" x14ac:dyDescent="0.45">
      <c r="X162" s="75" t="s">
        <v>276</v>
      </c>
    </row>
    <row r="163" spans="24:24" x14ac:dyDescent="0.45">
      <c r="X163" s="75" t="s">
        <v>277</v>
      </c>
    </row>
    <row r="164" spans="24:24" x14ac:dyDescent="0.45">
      <c r="X164" s="75" t="s">
        <v>278</v>
      </c>
    </row>
    <row r="165" spans="24:24" x14ac:dyDescent="0.45">
      <c r="X165" s="75" t="s">
        <v>279</v>
      </c>
    </row>
    <row r="166" spans="24:24" x14ac:dyDescent="0.45">
      <c r="X166" s="75" t="s">
        <v>280</v>
      </c>
    </row>
    <row r="167" spans="24:24" x14ac:dyDescent="0.45">
      <c r="X167" s="75" t="s">
        <v>281</v>
      </c>
    </row>
    <row r="168" spans="24:24" x14ac:dyDescent="0.45">
      <c r="X168" s="75" t="s">
        <v>282</v>
      </c>
    </row>
    <row r="169" spans="24:24" x14ac:dyDescent="0.45">
      <c r="X169" s="75" t="s">
        <v>283</v>
      </c>
    </row>
    <row r="170" spans="24:24" x14ac:dyDescent="0.45">
      <c r="X170" s="75" t="s">
        <v>284</v>
      </c>
    </row>
    <row r="171" spans="24:24" x14ac:dyDescent="0.45">
      <c r="X171" s="75" t="s">
        <v>285</v>
      </c>
    </row>
    <row r="172" spans="24:24" x14ac:dyDescent="0.45">
      <c r="X172" s="75" t="s">
        <v>286</v>
      </c>
    </row>
    <row r="173" spans="24:24" x14ac:dyDescent="0.45">
      <c r="X173" s="75" t="s">
        <v>287</v>
      </c>
    </row>
    <row r="174" spans="24:24" x14ac:dyDescent="0.45">
      <c r="X174" s="75" t="s">
        <v>288</v>
      </c>
    </row>
    <row r="175" spans="24:24" x14ac:dyDescent="0.45">
      <c r="X175" s="75" t="s">
        <v>289</v>
      </c>
    </row>
    <row r="176" spans="24:24" x14ac:dyDescent="0.45">
      <c r="X176" s="75" t="s">
        <v>290</v>
      </c>
    </row>
    <row r="177" spans="24:24" x14ac:dyDescent="0.45">
      <c r="X177" s="75" t="s">
        <v>291</v>
      </c>
    </row>
    <row r="178" spans="24:24" x14ac:dyDescent="0.45">
      <c r="X178" s="75" t="s">
        <v>292</v>
      </c>
    </row>
    <row r="179" spans="24:24" x14ac:dyDescent="0.45">
      <c r="X179" s="75" t="s">
        <v>293</v>
      </c>
    </row>
    <row r="180" spans="24:24" x14ac:dyDescent="0.45">
      <c r="X180" s="75" t="s">
        <v>294</v>
      </c>
    </row>
    <row r="181" spans="24:24" x14ac:dyDescent="0.45">
      <c r="X181" s="75" t="s">
        <v>295</v>
      </c>
    </row>
    <row r="182" spans="24:24" x14ac:dyDescent="0.45">
      <c r="X182" s="75" t="s">
        <v>296</v>
      </c>
    </row>
    <row r="183" spans="24:24" x14ac:dyDescent="0.45">
      <c r="X183" s="75" t="s">
        <v>297</v>
      </c>
    </row>
    <row r="184" spans="24:24" x14ac:dyDescent="0.45">
      <c r="X184" s="75" t="s">
        <v>298</v>
      </c>
    </row>
    <row r="185" spans="24:24" x14ac:dyDescent="0.45">
      <c r="X185" s="75" t="s">
        <v>327</v>
      </c>
    </row>
    <row r="186" spans="24:24" x14ac:dyDescent="0.45">
      <c r="X186" s="75" t="s">
        <v>328</v>
      </c>
    </row>
    <row r="187" spans="24:24" x14ac:dyDescent="0.45">
      <c r="X187" s="75" t="s">
        <v>329</v>
      </c>
    </row>
    <row r="188" spans="24:24" x14ac:dyDescent="0.45">
      <c r="X188" s="75" t="s">
        <v>349</v>
      </c>
    </row>
    <row r="189" spans="24:24" x14ac:dyDescent="0.45">
      <c r="X189" s="75" t="s">
        <v>350</v>
      </c>
    </row>
    <row r="190" spans="24:24" x14ac:dyDescent="0.45">
      <c r="X190" s="75" t="s">
        <v>351</v>
      </c>
    </row>
    <row r="191" spans="24:24" x14ac:dyDescent="0.45">
      <c r="X191" s="75" t="s">
        <v>352</v>
      </c>
    </row>
    <row r="192" spans="24:24" x14ac:dyDescent="0.45">
      <c r="X192" s="75" t="s">
        <v>353</v>
      </c>
    </row>
    <row r="193" spans="24:24" x14ac:dyDescent="0.45">
      <c r="X193" s="75" t="s">
        <v>354</v>
      </c>
    </row>
    <row r="194" spans="24:24" x14ac:dyDescent="0.45">
      <c r="X194" s="75" t="s">
        <v>330</v>
      </c>
    </row>
    <row r="195" spans="24:24" x14ac:dyDescent="0.45">
      <c r="X195" s="75" t="s">
        <v>331</v>
      </c>
    </row>
    <row r="196" spans="24:24" x14ac:dyDescent="0.45">
      <c r="X196" s="75" t="s">
        <v>332</v>
      </c>
    </row>
    <row r="197" spans="24:24" x14ac:dyDescent="0.45">
      <c r="X197" s="75" t="s">
        <v>301</v>
      </c>
    </row>
    <row r="198" spans="24:24" x14ac:dyDescent="0.45">
      <c r="X198" s="75" t="s">
        <v>302</v>
      </c>
    </row>
    <row r="199" spans="24:24" x14ac:dyDescent="0.45">
      <c r="X199" s="75" t="s">
        <v>300</v>
      </c>
    </row>
    <row r="200" spans="24:24" x14ac:dyDescent="0.45">
      <c r="X200" s="75" t="s">
        <v>333</v>
      </c>
    </row>
    <row r="201" spans="24:24" x14ac:dyDescent="0.45">
      <c r="X201" s="75" t="s">
        <v>334</v>
      </c>
    </row>
    <row r="202" spans="24:24" x14ac:dyDescent="0.45">
      <c r="X202" s="75" t="s">
        <v>299</v>
      </c>
    </row>
    <row r="203" spans="24:24" x14ac:dyDescent="0.45">
      <c r="X203" s="75"/>
    </row>
    <row r="204" spans="24:24" x14ac:dyDescent="0.45">
      <c r="X204" s="75"/>
    </row>
    <row r="205" spans="24:24" x14ac:dyDescent="0.45">
      <c r="X205" s="75"/>
    </row>
    <row r="206" spans="24:24" x14ac:dyDescent="0.45">
      <c r="X206" s="75"/>
    </row>
    <row r="207" spans="24:24" x14ac:dyDescent="0.45">
      <c r="X207" s="75"/>
    </row>
    <row r="208" spans="24:24" x14ac:dyDescent="0.45">
      <c r="X208" s="75"/>
    </row>
    <row r="209" spans="24:24" x14ac:dyDescent="0.45">
      <c r="X209" s="75"/>
    </row>
    <row r="210" spans="24:24" x14ac:dyDescent="0.45">
      <c r="X210" s="75"/>
    </row>
    <row r="211" spans="24:24" x14ac:dyDescent="0.45">
      <c r="X211" s="75"/>
    </row>
    <row r="212" spans="24:24" x14ac:dyDescent="0.45">
      <c r="X212" s="75"/>
    </row>
    <row r="213" spans="24:24" x14ac:dyDescent="0.45">
      <c r="X213" s="75"/>
    </row>
    <row r="214" spans="24:24" x14ac:dyDescent="0.45">
      <c r="X214" s="75"/>
    </row>
    <row r="215" spans="24:24" x14ac:dyDescent="0.45">
      <c r="X215" s="75"/>
    </row>
    <row r="216" spans="24:24" x14ac:dyDescent="0.45">
      <c r="X216" s="75"/>
    </row>
    <row r="217" spans="24:24" x14ac:dyDescent="0.45">
      <c r="X217" s="75"/>
    </row>
    <row r="218" spans="24:24" x14ac:dyDescent="0.45">
      <c r="X218" s="75"/>
    </row>
    <row r="219" spans="24:24" x14ac:dyDescent="0.45">
      <c r="X219" s="75"/>
    </row>
    <row r="220" spans="24:24" x14ac:dyDescent="0.45">
      <c r="X220" s="75"/>
    </row>
    <row r="221" spans="24:24" x14ac:dyDescent="0.45">
      <c r="X221" s="75"/>
    </row>
    <row r="222" spans="24:24" x14ac:dyDescent="0.45">
      <c r="X222" s="75"/>
    </row>
    <row r="223" spans="24:24" x14ac:dyDescent="0.45">
      <c r="X223" s="75"/>
    </row>
    <row r="224" spans="24:24" x14ac:dyDescent="0.45">
      <c r="X224" s="75"/>
    </row>
    <row r="225" spans="24:24" x14ac:dyDescent="0.45">
      <c r="X225" s="75"/>
    </row>
    <row r="226" spans="24:24" x14ac:dyDescent="0.45">
      <c r="X226" s="75"/>
    </row>
    <row r="227" spans="24:24" x14ac:dyDescent="0.45">
      <c r="X227" s="75"/>
    </row>
    <row r="228" spans="24:24" x14ac:dyDescent="0.45">
      <c r="X228" s="75"/>
    </row>
    <row r="229" spans="24:24" x14ac:dyDescent="0.45">
      <c r="X229" s="75"/>
    </row>
    <row r="230" spans="24:24" x14ac:dyDescent="0.45">
      <c r="X230" s="75"/>
    </row>
    <row r="231" spans="24:24" x14ac:dyDescent="0.45">
      <c r="X231" s="75"/>
    </row>
    <row r="232" spans="24:24" x14ac:dyDescent="0.45">
      <c r="X232" s="75"/>
    </row>
    <row r="233" spans="24:24" x14ac:dyDescent="0.45">
      <c r="X233" s="75"/>
    </row>
    <row r="234" spans="24:24" x14ac:dyDescent="0.45">
      <c r="X234" s="75"/>
    </row>
    <row r="235" spans="24:24" x14ac:dyDescent="0.45">
      <c r="X235" s="75"/>
    </row>
    <row r="236" spans="24:24" x14ac:dyDescent="0.45">
      <c r="X236" s="75"/>
    </row>
    <row r="237" spans="24:24" x14ac:dyDescent="0.45">
      <c r="X237" s="75"/>
    </row>
    <row r="238" spans="24:24" x14ac:dyDescent="0.45">
      <c r="X238" s="75"/>
    </row>
    <row r="239" spans="24:24" x14ac:dyDescent="0.45">
      <c r="X239" s="75"/>
    </row>
    <row r="240" spans="24:24" x14ac:dyDescent="0.45">
      <c r="X240" s="75"/>
    </row>
    <row r="241" spans="24:24" x14ac:dyDescent="0.45">
      <c r="X241" s="75"/>
    </row>
    <row r="242" spans="24:24" x14ac:dyDescent="0.45">
      <c r="X242" s="75"/>
    </row>
    <row r="243" spans="24:24" x14ac:dyDescent="0.45">
      <c r="X243" s="75"/>
    </row>
    <row r="244" spans="24:24" x14ac:dyDescent="0.45">
      <c r="X244" s="75"/>
    </row>
    <row r="245" spans="24:24" x14ac:dyDescent="0.45">
      <c r="X245" s="75"/>
    </row>
    <row r="246" spans="24:24" x14ac:dyDescent="0.45">
      <c r="X246" s="75"/>
    </row>
    <row r="247" spans="24:24" x14ac:dyDescent="0.45">
      <c r="X247" s="75"/>
    </row>
    <row r="248" spans="24:24" x14ac:dyDescent="0.45">
      <c r="X248" s="75"/>
    </row>
    <row r="249" spans="24:24" x14ac:dyDescent="0.45">
      <c r="X249" s="75"/>
    </row>
    <row r="250" spans="24:24" x14ac:dyDescent="0.45">
      <c r="X250" s="75"/>
    </row>
    <row r="251" spans="24:24" x14ac:dyDescent="0.45">
      <c r="X251" s="75"/>
    </row>
    <row r="252" spans="24:24" x14ac:dyDescent="0.45">
      <c r="X252" s="75"/>
    </row>
    <row r="253" spans="24:24" x14ac:dyDescent="0.45">
      <c r="X253" s="75"/>
    </row>
    <row r="254" spans="24:24" x14ac:dyDescent="0.45">
      <c r="X254" s="75"/>
    </row>
    <row r="255" spans="24:24" x14ac:dyDescent="0.45">
      <c r="X255" s="75"/>
    </row>
    <row r="256" spans="24:24" x14ac:dyDescent="0.45">
      <c r="X256" s="75"/>
    </row>
    <row r="257" spans="24:24" x14ac:dyDescent="0.45">
      <c r="X257" s="75"/>
    </row>
    <row r="258" spans="24:24" x14ac:dyDescent="0.45">
      <c r="X258" s="75"/>
    </row>
    <row r="259" spans="24:24" x14ac:dyDescent="0.45">
      <c r="X259" s="75"/>
    </row>
    <row r="260" spans="24:24" x14ac:dyDescent="0.45">
      <c r="X260" s="75"/>
    </row>
    <row r="261" spans="24:24" x14ac:dyDescent="0.45">
      <c r="X261" s="75"/>
    </row>
    <row r="262" spans="24:24" x14ac:dyDescent="0.45">
      <c r="X262" s="75"/>
    </row>
    <row r="263" spans="24:24" x14ac:dyDescent="0.45">
      <c r="X263" s="75"/>
    </row>
    <row r="264" spans="24:24" x14ac:dyDescent="0.45">
      <c r="X264" s="75"/>
    </row>
    <row r="265" spans="24:24" x14ac:dyDescent="0.45">
      <c r="X265" s="75"/>
    </row>
    <row r="266" spans="24:24" x14ac:dyDescent="0.45">
      <c r="X266" s="75"/>
    </row>
    <row r="267" spans="24:24" x14ac:dyDescent="0.45">
      <c r="X267" s="75"/>
    </row>
    <row r="268" spans="24:24" x14ac:dyDescent="0.45">
      <c r="X268" s="75"/>
    </row>
    <row r="269" spans="24:24" x14ac:dyDescent="0.45">
      <c r="X269" s="75"/>
    </row>
    <row r="270" spans="24:24" x14ac:dyDescent="0.45">
      <c r="X270" s="75"/>
    </row>
    <row r="271" spans="24:24" x14ac:dyDescent="0.45">
      <c r="X271" s="75"/>
    </row>
    <row r="272" spans="24:24" x14ac:dyDescent="0.45">
      <c r="X272" s="75"/>
    </row>
    <row r="273" spans="24:24" x14ac:dyDescent="0.45">
      <c r="X273" s="75"/>
    </row>
    <row r="274" spans="24:24" x14ac:dyDescent="0.45">
      <c r="X274" s="75"/>
    </row>
    <row r="275" spans="24:24" x14ac:dyDescent="0.45">
      <c r="X275" s="75"/>
    </row>
    <row r="276" spans="24:24" x14ac:dyDescent="0.45">
      <c r="X276" s="75"/>
    </row>
    <row r="277" spans="24:24" x14ac:dyDescent="0.45">
      <c r="X277" s="75"/>
    </row>
    <row r="278" spans="24:24" x14ac:dyDescent="0.45">
      <c r="X278" s="75"/>
    </row>
    <row r="279" spans="24:24" x14ac:dyDescent="0.45">
      <c r="X279" s="75"/>
    </row>
    <row r="280" spans="24:24" x14ac:dyDescent="0.45">
      <c r="X280" s="75"/>
    </row>
    <row r="281" spans="24:24" x14ac:dyDescent="0.45">
      <c r="X281" s="75"/>
    </row>
    <row r="282" spans="24:24" x14ac:dyDescent="0.45">
      <c r="X282" s="75"/>
    </row>
    <row r="283" spans="24:24" x14ac:dyDescent="0.45">
      <c r="X283" s="75"/>
    </row>
    <row r="284" spans="24:24" x14ac:dyDescent="0.45">
      <c r="X284" s="75"/>
    </row>
    <row r="285" spans="24:24" x14ac:dyDescent="0.45">
      <c r="X285" s="75"/>
    </row>
    <row r="286" spans="24:24" x14ac:dyDescent="0.45">
      <c r="X286" s="75"/>
    </row>
    <row r="287" spans="24:24" x14ac:dyDescent="0.45">
      <c r="X287" s="75"/>
    </row>
    <row r="288" spans="24:24" x14ac:dyDescent="0.45">
      <c r="X288" s="75"/>
    </row>
    <row r="289" spans="24:24" x14ac:dyDescent="0.45">
      <c r="X289" s="75"/>
    </row>
    <row r="290" spans="24:24" x14ac:dyDescent="0.45">
      <c r="X290" s="75"/>
    </row>
    <row r="291" spans="24:24" x14ac:dyDescent="0.45">
      <c r="X291" s="75"/>
    </row>
    <row r="292" spans="24:24" x14ac:dyDescent="0.45">
      <c r="X292" s="75"/>
    </row>
    <row r="293" spans="24:24" x14ac:dyDescent="0.45">
      <c r="X293" s="75"/>
    </row>
    <row r="294" spans="24:24" x14ac:dyDescent="0.45">
      <c r="X294" s="75"/>
    </row>
    <row r="295" spans="24:24" x14ac:dyDescent="0.45">
      <c r="X295" s="75"/>
    </row>
    <row r="296" spans="24:24" x14ac:dyDescent="0.45">
      <c r="X296" s="75"/>
    </row>
    <row r="297" spans="24:24" x14ac:dyDescent="0.45">
      <c r="X297" s="75"/>
    </row>
    <row r="298" spans="24:24" x14ac:dyDescent="0.45">
      <c r="X298" s="75"/>
    </row>
    <row r="299" spans="24:24" x14ac:dyDescent="0.45">
      <c r="X299" s="75"/>
    </row>
    <row r="300" spans="24:24" x14ac:dyDescent="0.45">
      <c r="X300" s="75"/>
    </row>
    <row r="301" spans="24:24" x14ac:dyDescent="0.45">
      <c r="X301" s="75"/>
    </row>
    <row r="302" spans="24:24" x14ac:dyDescent="0.45">
      <c r="X302" s="75"/>
    </row>
    <row r="303" spans="24:24" x14ac:dyDescent="0.45">
      <c r="X303" s="75"/>
    </row>
    <row r="304" spans="24:24" x14ac:dyDescent="0.45">
      <c r="X304" s="75"/>
    </row>
    <row r="305" spans="24:24" x14ac:dyDescent="0.45">
      <c r="X305" s="75"/>
    </row>
    <row r="306" spans="24:24" x14ac:dyDescent="0.45">
      <c r="X306" s="75"/>
    </row>
    <row r="307" spans="24:24" x14ac:dyDescent="0.45">
      <c r="X307" s="75"/>
    </row>
    <row r="308" spans="24:24" x14ac:dyDescent="0.45">
      <c r="X308" s="75"/>
    </row>
    <row r="309" spans="24:24" x14ac:dyDescent="0.45">
      <c r="X309" s="75"/>
    </row>
    <row r="310" spans="24:24" x14ac:dyDescent="0.45">
      <c r="X310" s="75"/>
    </row>
    <row r="311" spans="24:24" x14ac:dyDescent="0.45">
      <c r="X311" s="75"/>
    </row>
    <row r="312" spans="24:24" x14ac:dyDescent="0.45">
      <c r="X312" s="75"/>
    </row>
    <row r="313" spans="24:24" x14ac:dyDescent="0.45">
      <c r="X313" s="75"/>
    </row>
    <row r="314" spans="24:24" x14ac:dyDescent="0.45">
      <c r="X314" s="75"/>
    </row>
    <row r="315" spans="24:24" x14ac:dyDescent="0.45">
      <c r="X315" s="75"/>
    </row>
    <row r="316" spans="24:24" x14ac:dyDescent="0.45">
      <c r="X316" s="75"/>
    </row>
    <row r="317" spans="24:24" x14ac:dyDescent="0.45">
      <c r="X317" s="75"/>
    </row>
    <row r="318" spans="24:24" x14ac:dyDescent="0.45">
      <c r="X318" s="75"/>
    </row>
    <row r="319" spans="24:24" x14ac:dyDescent="0.45">
      <c r="X319" s="75"/>
    </row>
    <row r="320" spans="24:24" x14ac:dyDescent="0.45">
      <c r="X320" s="75"/>
    </row>
    <row r="321" spans="24:24" x14ac:dyDescent="0.45">
      <c r="X321" s="75"/>
    </row>
    <row r="322" spans="24:24" x14ac:dyDescent="0.45">
      <c r="X322" s="75"/>
    </row>
    <row r="323" spans="24:24" x14ac:dyDescent="0.45">
      <c r="X323" s="75"/>
    </row>
    <row r="324" spans="24:24" x14ac:dyDescent="0.45">
      <c r="X324" s="75"/>
    </row>
    <row r="325" spans="24:24" x14ac:dyDescent="0.45">
      <c r="X325" s="75"/>
    </row>
    <row r="326" spans="24:24" x14ac:dyDescent="0.45">
      <c r="X326" s="75"/>
    </row>
    <row r="327" spans="24:24" x14ac:dyDescent="0.45">
      <c r="X327" s="75"/>
    </row>
    <row r="328" spans="24:24" x14ac:dyDescent="0.45">
      <c r="X328" s="75"/>
    </row>
    <row r="329" spans="24:24" x14ac:dyDescent="0.45">
      <c r="X329" s="75"/>
    </row>
    <row r="330" spans="24:24" x14ac:dyDescent="0.45">
      <c r="X330" s="75"/>
    </row>
    <row r="331" spans="24:24" x14ac:dyDescent="0.45">
      <c r="X331" s="75"/>
    </row>
    <row r="332" spans="24:24" x14ac:dyDescent="0.45">
      <c r="X332" s="75"/>
    </row>
    <row r="333" spans="24:24" x14ac:dyDescent="0.45">
      <c r="X333" s="75"/>
    </row>
    <row r="334" spans="24:24" x14ac:dyDescent="0.45">
      <c r="X334" s="75"/>
    </row>
    <row r="335" spans="24:24" x14ac:dyDescent="0.45">
      <c r="X335" s="75"/>
    </row>
    <row r="336" spans="24:24" x14ac:dyDescent="0.45">
      <c r="X336" s="75"/>
    </row>
    <row r="337" spans="24:24" x14ac:dyDescent="0.45">
      <c r="X337" s="75"/>
    </row>
    <row r="338" spans="24:24" x14ac:dyDescent="0.45">
      <c r="X338" s="75"/>
    </row>
    <row r="339" spans="24:24" x14ac:dyDescent="0.45">
      <c r="X339" s="75"/>
    </row>
    <row r="340" spans="24:24" x14ac:dyDescent="0.45">
      <c r="X340" s="75"/>
    </row>
    <row r="341" spans="24:24" x14ac:dyDescent="0.45">
      <c r="X341" s="75"/>
    </row>
    <row r="342" spans="24:24" x14ac:dyDescent="0.45">
      <c r="X342" s="75"/>
    </row>
    <row r="343" spans="24:24" x14ac:dyDescent="0.45">
      <c r="X343" s="75"/>
    </row>
    <row r="344" spans="24:24" x14ac:dyDescent="0.45">
      <c r="X344" s="75"/>
    </row>
    <row r="345" spans="24:24" x14ac:dyDescent="0.45">
      <c r="X345" s="75"/>
    </row>
    <row r="346" spans="24:24" x14ac:dyDescent="0.45">
      <c r="X346" s="75"/>
    </row>
    <row r="347" spans="24:24" x14ac:dyDescent="0.45">
      <c r="X347" s="75"/>
    </row>
    <row r="348" spans="24:24" x14ac:dyDescent="0.45">
      <c r="X348" s="75"/>
    </row>
    <row r="349" spans="24:24" x14ac:dyDescent="0.45">
      <c r="X349" s="75"/>
    </row>
    <row r="350" spans="24:24" x14ac:dyDescent="0.45">
      <c r="X350" s="75"/>
    </row>
    <row r="351" spans="24:24" x14ac:dyDescent="0.45">
      <c r="X351" s="75"/>
    </row>
    <row r="352" spans="24:24" x14ac:dyDescent="0.45">
      <c r="X352" s="75"/>
    </row>
    <row r="353" spans="24:24" x14ac:dyDescent="0.45">
      <c r="X353" s="75"/>
    </row>
    <row r="354" spans="24:24" x14ac:dyDescent="0.45">
      <c r="X354" s="75"/>
    </row>
    <row r="355" spans="24:24" x14ac:dyDescent="0.45">
      <c r="X355" s="75"/>
    </row>
    <row r="356" spans="24:24" x14ac:dyDescent="0.45">
      <c r="X356" s="75"/>
    </row>
    <row r="357" spans="24:24" x14ac:dyDescent="0.45">
      <c r="X357" s="75"/>
    </row>
    <row r="358" spans="24:24" x14ac:dyDescent="0.45">
      <c r="X358" s="75"/>
    </row>
    <row r="359" spans="24:24" x14ac:dyDescent="0.45">
      <c r="X359" s="75"/>
    </row>
    <row r="360" spans="24:24" x14ac:dyDescent="0.45">
      <c r="X360" s="75"/>
    </row>
    <row r="361" spans="24:24" x14ac:dyDescent="0.45">
      <c r="X361" s="75"/>
    </row>
    <row r="362" spans="24:24" x14ac:dyDescent="0.45">
      <c r="X362" s="75"/>
    </row>
    <row r="363" spans="24:24" x14ac:dyDescent="0.45">
      <c r="X363" s="75"/>
    </row>
    <row r="364" spans="24:24" x14ac:dyDescent="0.45">
      <c r="X364" s="75"/>
    </row>
    <row r="365" spans="24:24" x14ac:dyDescent="0.45">
      <c r="X365" s="75"/>
    </row>
    <row r="366" spans="24:24" x14ac:dyDescent="0.45">
      <c r="X366" s="75"/>
    </row>
    <row r="367" spans="24:24" x14ac:dyDescent="0.45">
      <c r="X367" s="75"/>
    </row>
    <row r="368" spans="24:24" x14ac:dyDescent="0.45">
      <c r="X368" s="75"/>
    </row>
    <row r="369" spans="24:24" x14ac:dyDescent="0.45">
      <c r="X369" s="75"/>
    </row>
    <row r="370" spans="24:24" x14ac:dyDescent="0.45">
      <c r="X370" s="75"/>
    </row>
    <row r="371" spans="24:24" x14ac:dyDescent="0.45">
      <c r="X371" s="75"/>
    </row>
    <row r="372" spans="24:24" x14ac:dyDescent="0.45">
      <c r="X372" s="75"/>
    </row>
    <row r="373" spans="24:24" x14ac:dyDescent="0.45">
      <c r="X373" s="75"/>
    </row>
    <row r="374" spans="24:24" x14ac:dyDescent="0.45">
      <c r="X374" s="75"/>
    </row>
    <row r="375" spans="24:24" x14ac:dyDescent="0.45">
      <c r="X375" s="75"/>
    </row>
    <row r="376" spans="24:24" x14ac:dyDescent="0.45">
      <c r="X376" s="75"/>
    </row>
    <row r="377" spans="24:24" x14ac:dyDescent="0.45">
      <c r="X377" s="75"/>
    </row>
    <row r="378" spans="24:24" x14ac:dyDescent="0.45">
      <c r="X378" s="75"/>
    </row>
    <row r="379" spans="24:24" x14ac:dyDescent="0.45">
      <c r="X379" s="75"/>
    </row>
    <row r="380" spans="24:24" x14ac:dyDescent="0.45">
      <c r="X380" s="75"/>
    </row>
    <row r="381" spans="24:24" x14ac:dyDescent="0.45">
      <c r="X381" s="75"/>
    </row>
    <row r="382" spans="24:24" x14ac:dyDescent="0.45">
      <c r="X382" s="75"/>
    </row>
    <row r="383" spans="24:24" x14ac:dyDescent="0.45">
      <c r="X383" s="75"/>
    </row>
    <row r="384" spans="24:24" x14ac:dyDescent="0.45">
      <c r="X384" s="75"/>
    </row>
    <row r="385" spans="24:24" x14ac:dyDescent="0.45">
      <c r="X385" s="75"/>
    </row>
    <row r="386" spans="24:24" x14ac:dyDescent="0.45">
      <c r="X386" s="75"/>
    </row>
    <row r="387" spans="24:24" x14ac:dyDescent="0.45">
      <c r="X387" s="75"/>
    </row>
    <row r="388" spans="24:24" x14ac:dyDescent="0.45">
      <c r="X388" s="75"/>
    </row>
    <row r="389" spans="24:24" x14ac:dyDescent="0.45">
      <c r="X389" s="75"/>
    </row>
    <row r="390" spans="24:24" x14ac:dyDescent="0.45">
      <c r="X390" s="75"/>
    </row>
    <row r="391" spans="24:24" x14ac:dyDescent="0.45">
      <c r="X391" s="75"/>
    </row>
    <row r="392" spans="24:24" x14ac:dyDescent="0.45">
      <c r="X392" s="75"/>
    </row>
    <row r="393" spans="24:24" x14ac:dyDescent="0.45">
      <c r="X393" s="75"/>
    </row>
    <row r="394" spans="24:24" x14ac:dyDescent="0.45">
      <c r="X394" s="75"/>
    </row>
    <row r="395" spans="24:24" x14ac:dyDescent="0.45">
      <c r="X395" s="75"/>
    </row>
    <row r="396" spans="24:24" x14ac:dyDescent="0.45">
      <c r="X396" s="75"/>
    </row>
    <row r="397" spans="24:24" x14ac:dyDescent="0.45">
      <c r="X397" s="75"/>
    </row>
    <row r="398" spans="24:24" x14ac:dyDescent="0.45">
      <c r="X398" s="75"/>
    </row>
    <row r="399" spans="24:24" x14ac:dyDescent="0.45">
      <c r="X399" s="75"/>
    </row>
    <row r="400" spans="24:24" x14ac:dyDescent="0.45">
      <c r="X400" s="75"/>
    </row>
    <row r="401" spans="24:24" x14ac:dyDescent="0.45">
      <c r="X401" s="75"/>
    </row>
    <row r="402" spans="24:24" x14ac:dyDescent="0.45">
      <c r="X402" s="75"/>
    </row>
    <row r="403" spans="24:24" x14ac:dyDescent="0.45">
      <c r="X403" s="75"/>
    </row>
    <row r="404" spans="24:24" x14ac:dyDescent="0.45">
      <c r="X404" s="75"/>
    </row>
    <row r="405" spans="24:24" x14ac:dyDescent="0.45">
      <c r="X405" s="75"/>
    </row>
    <row r="406" spans="24:24" x14ac:dyDescent="0.45">
      <c r="X406" s="75"/>
    </row>
    <row r="407" spans="24:24" x14ac:dyDescent="0.45">
      <c r="X407" s="75"/>
    </row>
    <row r="408" spans="24:24" x14ac:dyDescent="0.45">
      <c r="X408" s="75"/>
    </row>
    <row r="409" spans="24:24" x14ac:dyDescent="0.45">
      <c r="X409" s="75"/>
    </row>
    <row r="410" spans="24:24" x14ac:dyDescent="0.45">
      <c r="X410" s="75"/>
    </row>
    <row r="411" spans="24:24" x14ac:dyDescent="0.45">
      <c r="X411" s="75"/>
    </row>
    <row r="412" spans="24:24" x14ac:dyDescent="0.45">
      <c r="X412" s="75"/>
    </row>
    <row r="413" spans="24:24" x14ac:dyDescent="0.45">
      <c r="X413" s="75"/>
    </row>
    <row r="414" spans="24:24" x14ac:dyDescent="0.45">
      <c r="X414" s="75"/>
    </row>
    <row r="415" spans="24:24" x14ac:dyDescent="0.45">
      <c r="X415" s="75"/>
    </row>
    <row r="416" spans="24:24" x14ac:dyDescent="0.45">
      <c r="X416" s="75"/>
    </row>
    <row r="417" spans="24:24" x14ac:dyDescent="0.45">
      <c r="X417" s="75"/>
    </row>
    <row r="418" spans="24:24" x14ac:dyDescent="0.45">
      <c r="X418" s="75"/>
    </row>
    <row r="419" spans="24:24" x14ac:dyDescent="0.45">
      <c r="X419" s="75"/>
    </row>
    <row r="420" spans="24:24" x14ac:dyDescent="0.45">
      <c r="X420" s="75"/>
    </row>
    <row r="421" spans="24:24" x14ac:dyDescent="0.45">
      <c r="X421" s="75"/>
    </row>
    <row r="422" spans="24:24" x14ac:dyDescent="0.45">
      <c r="X422" s="75"/>
    </row>
    <row r="423" spans="24:24" x14ac:dyDescent="0.45">
      <c r="X423" s="75"/>
    </row>
    <row r="424" spans="24:24" x14ac:dyDescent="0.45">
      <c r="X424" s="75"/>
    </row>
    <row r="425" spans="24:24" x14ac:dyDescent="0.45">
      <c r="X425" s="75"/>
    </row>
    <row r="426" spans="24:24" x14ac:dyDescent="0.45">
      <c r="X426" s="75"/>
    </row>
    <row r="427" spans="24:24" x14ac:dyDescent="0.45">
      <c r="X427" s="75"/>
    </row>
    <row r="428" spans="24:24" x14ac:dyDescent="0.45">
      <c r="X428" s="75"/>
    </row>
    <row r="429" spans="24:24" x14ac:dyDescent="0.45">
      <c r="X429" s="75"/>
    </row>
    <row r="430" spans="24:24" x14ac:dyDescent="0.45">
      <c r="X430" s="75"/>
    </row>
    <row r="431" spans="24:24" x14ac:dyDescent="0.45">
      <c r="X431" s="75"/>
    </row>
    <row r="432" spans="24:24" x14ac:dyDescent="0.45">
      <c r="X432" s="75"/>
    </row>
    <row r="433" spans="24:24" x14ac:dyDescent="0.45">
      <c r="X433" s="75"/>
    </row>
    <row r="434" spans="24:24" x14ac:dyDescent="0.45">
      <c r="X434" s="75"/>
    </row>
    <row r="435" spans="24:24" x14ac:dyDescent="0.45">
      <c r="X435" s="75"/>
    </row>
    <row r="436" spans="24:24" x14ac:dyDescent="0.45">
      <c r="X436" s="75"/>
    </row>
    <row r="437" spans="24:24" x14ac:dyDescent="0.45">
      <c r="X437" s="75"/>
    </row>
    <row r="438" spans="24:24" x14ac:dyDescent="0.45">
      <c r="X438" s="75"/>
    </row>
    <row r="439" spans="24:24" x14ac:dyDescent="0.45">
      <c r="X439" s="75"/>
    </row>
    <row r="440" spans="24:24" x14ac:dyDescent="0.45">
      <c r="X440" s="75"/>
    </row>
    <row r="441" spans="24:24" x14ac:dyDescent="0.45">
      <c r="X441" s="75"/>
    </row>
    <row r="442" spans="24:24" x14ac:dyDescent="0.45">
      <c r="X442" s="75"/>
    </row>
    <row r="443" spans="24:24" x14ac:dyDescent="0.45">
      <c r="X443" s="75"/>
    </row>
    <row r="444" spans="24:24" x14ac:dyDescent="0.45">
      <c r="X444" s="75"/>
    </row>
    <row r="445" spans="24:24" x14ac:dyDescent="0.45">
      <c r="X445" s="75"/>
    </row>
    <row r="446" spans="24:24" x14ac:dyDescent="0.45">
      <c r="X446" s="75"/>
    </row>
    <row r="447" spans="24:24" x14ac:dyDescent="0.45">
      <c r="X447" s="75"/>
    </row>
    <row r="448" spans="24:24" x14ac:dyDescent="0.45">
      <c r="X448" s="75"/>
    </row>
    <row r="449" spans="24:24" x14ac:dyDescent="0.45">
      <c r="X449" s="75"/>
    </row>
    <row r="450" spans="24:24" x14ac:dyDescent="0.45">
      <c r="X450" s="75"/>
    </row>
    <row r="451" spans="24:24" x14ac:dyDescent="0.45">
      <c r="X451" s="75"/>
    </row>
    <row r="452" spans="24:24" x14ac:dyDescent="0.45">
      <c r="X452" s="75"/>
    </row>
    <row r="453" spans="24:24" x14ac:dyDescent="0.45">
      <c r="X453" s="75"/>
    </row>
    <row r="454" spans="24:24" x14ac:dyDescent="0.45">
      <c r="X454" s="75"/>
    </row>
    <row r="455" spans="24:24" x14ac:dyDescent="0.45">
      <c r="X455" s="75"/>
    </row>
    <row r="456" spans="24:24" x14ac:dyDescent="0.45">
      <c r="X456" s="75"/>
    </row>
    <row r="457" spans="24:24" x14ac:dyDescent="0.45">
      <c r="X457" s="75"/>
    </row>
    <row r="458" spans="24:24" x14ac:dyDescent="0.45">
      <c r="X458" s="75"/>
    </row>
    <row r="459" spans="24:24" x14ac:dyDescent="0.45">
      <c r="X459" s="75"/>
    </row>
    <row r="460" spans="24:24" x14ac:dyDescent="0.45">
      <c r="X460" s="75"/>
    </row>
    <row r="461" spans="24:24" x14ac:dyDescent="0.45">
      <c r="X461" s="75"/>
    </row>
    <row r="462" spans="24:24" x14ac:dyDescent="0.45">
      <c r="X462" s="75"/>
    </row>
    <row r="463" spans="24:24" x14ac:dyDescent="0.45">
      <c r="X463" s="75"/>
    </row>
    <row r="464" spans="24:24" x14ac:dyDescent="0.45">
      <c r="X464" s="75"/>
    </row>
    <row r="465" spans="24:24" x14ac:dyDescent="0.45">
      <c r="X465" s="75"/>
    </row>
    <row r="466" spans="24:24" x14ac:dyDescent="0.45">
      <c r="X466" s="75"/>
    </row>
    <row r="467" spans="24:24" x14ac:dyDescent="0.45">
      <c r="X467" s="75"/>
    </row>
    <row r="468" spans="24:24" x14ac:dyDescent="0.45">
      <c r="X468" s="75"/>
    </row>
    <row r="469" spans="24:24" x14ac:dyDescent="0.45">
      <c r="X469" s="75"/>
    </row>
    <row r="470" spans="24:24" x14ac:dyDescent="0.45">
      <c r="X470" s="75"/>
    </row>
    <row r="471" spans="24:24" x14ac:dyDescent="0.45">
      <c r="X471" s="75"/>
    </row>
    <row r="472" spans="24:24" x14ac:dyDescent="0.45">
      <c r="X472" s="75"/>
    </row>
    <row r="473" spans="24:24" x14ac:dyDescent="0.45">
      <c r="X473" s="75"/>
    </row>
    <row r="474" spans="24:24" x14ac:dyDescent="0.45">
      <c r="X474" s="75"/>
    </row>
    <row r="475" spans="24:24" x14ac:dyDescent="0.45">
      <c r="X475" s="75"/>
    </row>
    <row r="476" spans="24:24" x14ac:dyDescent="0.45">
      <c r="X476" s="75"/>
    </row>
    <row r="477" spans="24:24" x14ac:dyDescent="0.45">
      <c r="X477" s="75"/>
    </row>
    <row r="478" spans="24:24" x14ac:dyDescent="0.45">
      <c r="X478" s="75"/>
    </row>
    <row r="479" spans="24:24" x14ac:dyDescent="0.45">
      <c r="X479" s="75"/>
    </row>
    <row r="480" spans="24:24" x14ac:dyDescent="0.45">
      <c r="X480" s="75"/>
    </row>
    <row r="481" spans="24:24" x14ac:dyDescent="0.45">
      <c r="X481" s="75"/>
    </row>
    <row r="482" spans="24:24" x14ac:dyDescent="0.45">
      <c r="X482" s="75"/>
    </row>
    <row r="483" spans="24:24" x14ac:dyDescent="0.45">
      <c r="X483" s="75"/>
    </row>
    <row r="484" spans="24:24" x14ac:dyDescent="0.45">
      <c r="X484" s="75"/>
    </row>
    <row r="485" spans="24:24" x14ac:dyDescent="0.45">
      <c r="X485" s="75"/>
    </row>
    <row r="486" spans="24:24" x14ac:dyDescent="0.45">
      <c r="X486" s="75"/>
    </row>
    <row r="487" spans="24:24" x14ac:dyDescent="0.45">
      <c r="X487" s="75"/>
    </row>
    <row r="488" spans="24:24" x14ac:dyDescent="0.45">
      <c r="X488" s="75"/>
    </row>
    <row r="489" spans="24:24" x14ac:dyDescent="0.45">
      <c r="X489" s="75"/>
    </row>
    <row r="490" spans="24:24" x14ac:dyDescent="0.45">
      <c r="X490" s="75"/>
    </row>
    <row r="491" spans="24:24" x14ac:dyDescent="0.45">
      <c r="X491" s="75"/>
    </row>
    <row r="492" spans="24:24" x14ac:dyDescent="0.45">
      <c r="X492" s="75"/>
    </row>
    <row r="493" spans="24:24" x14ac:dyDescent="0.45">
      <c r="X493" s="75"/>
    </row>
    <row r="494" spans="24:24" x14ac:dyDescent="0.45">
      <c r="X494" s="75"/>
    </row>
    <row r="495" spans="24:24" x14ac:dyDescent="0.45">
      <c r="X495" s="75"/>
    </row>
    <row r="496" spans="24:24" x14ac:dyDescent="0.45">
      <c r="X496" s="75"/>
    </row>
    <row r="497" spans="24:24" x14ac:dyDescent="0.45">
      <c r="X497" s="75"/>
    </row>
    <row r="498" spans="24:24" x14ac:dyDescent="0.45">
      <c r="X498" s="75"/>
    </row>
    <row r="499" spans="24:24" x14ac:dyDescent="0.45">
      <c r="X499" s="75"/>
    </row>
    <row r="500" spans="24:24" x14ac:dyDescent="0.45">
      <c r="X500" s="75"/>
    </row>
    <row r="501" spans="24:24" x14ac:dyDescent="0.45">
      <c r="X501" s="75"/>
    </row>
    <row r="502" spans="24:24" x14ac:dyDescent="0.45">
      <c r="X502" s="75"/>
    </row>
    <row r="503" spans="24:24" x14ac:dyDescent="0.45">
      <c r="X503" s="75"/>
    </row>
    <row r="504" spans="24:24" x14ac:dyDescent="0.45">
      <c r="X504" s="75"/>
    </row>
    <row r="505" spans="24:24" x14ac:dyDescent="0.45">
      <c r="X505" s="75"/>
    </row>
    <row r="506" spans="24:24" x14ac:dyDescent="0.45">
      <c r="X506" s="75"/>
    </row>
    <row r="507" spans="24:24" x14ac:dyDescent="0.45">
      <c r="X507" s="75"/>
    </row>
    <row r="508" spans="24:24" x14ac:dyDescent="0.45">
      <c r="X508" s="75"/>
    </row>
    <row r="509" spans="24:24" x14ac:dyDescent="0.45">
      <c r="X509" s="75"/>
    </row>
    <row r="510" spans="24:24" x14ac:dyDescent="0.45">
      <c r="X510" s="75"/>
    </row>
    <row r="511" spans="24:24" x14ac:dyDescent="0.45">
      <c r="X511" s="75"/>
    </row>
    <row r="512" spans="24:24" x14ac:dyDescent="0.45">
      <c r="X512" s="75"/>
    </row>
    <row r="513" spans="24:24" x14ac:dyDescent="0.45">
      <c r="X513" s="75"/>
    </row>
    <row r="514" spans="24:24" x14ac:dyDescent="0.45">
      <c r="X514" s="75"/>
    </row>
    <row r="515" spans="24:24" x14ac:dyDescent="0.45">
      <c r="X515" s="75"/>
    </row>
    <row r="516" spans="24:24" x14ac:dyDescent="0.45">
      <c r="X516" s="75"/>
    </row>
    <row r="517" spans="24:24" x14ac:dyDescent="0.45">
      <c r="X517" s="75"/>
    </row>
    <row r="518" spans="24:24" x14ac:dyDescent="0.45">
      <c r="X518" s="75"/>
    </row>
    <row r="519" spans="24:24" x14ac:dyDescent="0.45">
      <c r="X519" s="75"/>
    </row>
    <row r="520" spans="24:24" x14ac:dyDescent="0.45">
      <c r="X520" s="75"/>
    </row>
    <row r="521" spans="24:24" x14ac:dyDescent="0.45">
      <c r="X521" s="75"/>
    </row>
    <row r="522" spans="24:24" x14ac:dyDescent="0.45">
      <c r="X522" s="75"/>
    </row>
    <row r="523" spans="24:24" x14ac:dyDescent="0.45">
      <c r="X523" s="75"/>
    </row>
    <row r="524" spans="24:24" x14ac:dyDescent="0.45">
      <c r="X524" s="75"/>
    </row>
    <row r="525" spans="24:24" x14ac:dyDescent="0.45">
      <c r="X525" s="75"/>
    </row>
    <row r="526" spans="24:24" x14ac:dyDescent="0.45">
      <c r="X526" s="75"/>
    </row>
    <row r="527" spans="24:24" x14ac:dyDescent="0.45">
      <c r="X527" s="75"/>
    </row>
    <row r="528" spans="24:24" x14ac:dyDescent="0.45">
      <c r="X528" s="75"/>
    </row>
    <row r="529" spans="24:24" x14ac:dyDescent="0.45">
      <c r="X529" s="75"/>
    </row>
    <row r="530" spans="24:24" x14ac:dyDescent="0.45">
      <c r="X530" s="75"/>
    </row>
    <row r="531" spans="24:24" x14ac:dyDescent="0.45">
      <c r="X531" s="75"/>
    </row>
    <row r="532" spans="24:24" x14ac:dyDescent="0.45">
      <c r="X532" s="75"/>
    </row>
    <row r="533" spans="24:24" x14ac:dyDescent="0.45">
      <c r="X533" s="75"/>
    </row>
    <row r="534" spans="24:24" x14ac:dyDescent="0.45">
      <c r="X534" s="75"/>
    </row>
    <row r="535" spans="24:24" x14ac:dyDescent="0.45">
      <c r="X535" s="75"/>
    </row>
    <row r="536" spans="24:24" x14ac:dyDescent="0.45">
      <c r="X536" s="75"/>
    </row>
    <row r="537" spans="24:24" x14ac:dyDescent="0.45">
      <c r="X537" s="75"/>
    </row>
    <row r="538" spans="24:24" x14ac:dyDescent="0.45">
      <c r="X538" s="75"/>
    </row>
    <row r="539" spans="24:24" x14ac:dyDescent="0.45">
      <c r="X539" s="75"/>
    </row>
    <row r="540" spans="24:24" x14ac:dyDescent="0.45">
      <c r="X540" s="75"/>
    </row>
    <row r="541" spans="24:24" x14ac:dyDescent="0.45">
      <c r="X541" s="75"/>
    </row>
    <row r="542" spans="24:24" x14ac:dyDescent="0.45">
      <c r="X542" s="75"/>
    </row>
    <row r="543" spans="24:24" x14ac:dyDescent="0.45">
      <c r="X543" s="75"/>
    </row>
    <row r="544" spans="24:24" x14ac:dyDescent="0.45">
      <c r="X544" s="75"/>
    </row>
    <row r="545" spans="24:24" x14ac:dyDescent="0.45">
      <c r="X545" s="75"/>
    </row>
    <row r="546" spans="24:24" x14ac:dyDescent="0.45">
      <c r="X546" s="75"/>
    </row>
    <row r="547" spans="24:24" x14ac:dyDescent="0.45">
      <c r="X547" s="75"/>
    </row>
    <row r="548" spans="24:24" x14ac:dyDescent="0.45">
      <c r="X548" s="75"/>
    </row>
    <row r="549" spans="24:24" x14ac:dyDescent="0.45">
      <c r="X549" s="75"/>
    </row>
    <row r="550" spans="24:24" x14ac:dyDescent="0.45">
      <c r="X550" s="75"/>
    </row>
    <row r="551" spans="24:24" x14ac:dyDescent="0.45">
      <c r="X551" s="75"/>
    </row>
    <row r="552" spans="24:24" x14ac:dyDescent="0.45">
      <c r="X552" s="75"/>
    </row>
    <row r="553" spans="24:24" x14ac:dyDescent="0.45">
      <c r="X553" s="75"/>
    </row>
    <row r="554" spans="24:24" x14ac:dyDescent="0.45">
      <c r="X554" s="75"/>
    </row>
    <row r="555" spans="24:24" x14ac:dyDescent="0.45">
      <c r="X555" s="75"/>
    </row>
    <row r="556" spans="24:24" x14ac:dyDescent="0.45">
      <c r="X556" s="75"/>
    </row>
    <row r="557" spans="24:24" x14ac:dyDescent="0.45">
      <c r="X557" s="75"/>
    </row>
    <row r="558" spans="24:24" x14ac:dyDescent="0.45">
      <c r="X558" s="75"/>
    </row>
    <row r="559" spans="24:24" x14ac:dyDescent="0.45">
      <c r="X559" s="75"/>
    </row>
    <row r="560" spans="24:24" x14ac:dyDescent="0.45">
      <c r="X560" s="75"/>
    </row>
    <row r="561" spans="24:24" x14ac:dyDescent="0.45">
      <c r="X561" s="75"/>
    </row>
    <row r="562" spans="24:24" x14ac:dyDescent="0.45">
      <c r="X562" s="75"/>
    </row>
    <row r="563" spans="24:24" x14ac:dyDescent="0.45">
      <c r="X563" s="75"/>
    </row>
    <row r="564" spans="24:24" x14ac:dyDescent="0.45">
      <c r="X564" s="75"/>
    </row>
    <row r="565" spans="24:24" x14ac:dyDescent="0.45">
      <c r="X565" s="75"/>
    </row>
    <row r="566" spans="24:24" x14ac:dyDescent="0.45">
      <c r="X566" s="75"/>
    </row>
    <row r="567" spans="24:24" x14ac:dyDescent="0.45">
      <c r="X567" s="75"/>
    </row>
    <row r="568" spans="24:24" x14ac:dyDescent="0.45">
      <c r="X568" s="75"/>
    </row>
    <row r="569" spans="24:24" x14ac:dyDescent="0.45">
      <c r="X569" s="75"/>
    </row>
    <row r="570" spans="24:24" x14ac:dyDescent="0.45">
      <c r="X570" s="75"/>
    </row>
    <row r="571" spans="24:24" x14ac:dyDescent="0.45">
      <c r="X571" s="75"/>
    </row>
    <row r="572" spans="24:24" x14ac:dyDescent="0.45">
      <c r="X572" s="75"/>
    </row>
    <row r="573" spans="24:24" x14ac:dyDescent="0.45">
      <c r="X573" s="75"/>
    </row>
    <row r="574" spans="24:24" x14ac:dyDescent="0.45">
      <c r="X574" s="75"/>
    </row>
    <row r="575" spans="24:24" x14ac:dyDescent="0.45">
      <c r="X575" s="75"/>
    </row>
    <row r="576" spans="24:24" x14ac:dyDescent="0.45">
      <c r="X576" s="75"/>
    </row>
    <row r="577" spans="24:24" x14ac:dyDescent="0.45">
      <c r="X577" s="75"/>
    </row>
    <row r="578" spans="24:24" x14ac:dyDescent="0.45">
      <c r="X578" s="75"/>
    </row>
    <row r="579" spans="24:24" x14ac:dyDescent="0.45">
      <c r="X579" s="75"/>
    </row>
    <row r="580" spans="24:24" x14ac:dyDescent="0.45">
      <c r="X580" s="75"/>
    </row>
    <row r="581" spans="24:24" x14ac:dyDescent="0.45">
      <c r="X581" s="75"/>
    </row>
    <row r="582" spans="24:24" x14ac:dyDescent="0.45">
      <c r="X582" s="75"/>
    </row>
    <row r="583" spans="24:24" x14ac:dyDescent="0.45">
      <c r="X583" s="75"/>
    </row>
    <row r="584" spans="24:24" x14ac:dyDescent="0.45">
      <c r="X584" s="75"/>
    </row>
    <row r="585" spans="24:24" x14ac:dyDescent="0.45">
      <c r="X585" s="75"/>
    </row>
    <row r="586" spans="24:24" x14ac:dyDescent="0.45">
      <c r="X586" s="75"/>
    </row>
    <row r="587" spans="24:24" x14ac:dyDescent="0.45">
      <c r="X587" s="75"/>
    </row>
    <row r="588" spans="24:24" x14ac:dyDescent="0.45">
      <c r="X588" s="75"/>
    </row>
    <row r="589" spans="24:24" x14ac:dyDescent="0.45">
      <c r="X589" s="75"/>
    </row>
    <row r="590" spans="24:24" x14ac:dyDescent="0.45">
      <c r="X590" s="75"/>
    </row>
    <row r="591" spans="24:24" x14ac:dyDescent="0.45">
      <c r="X591" s="75"/>
    </row>
    <row r="592" spans="24:24" x14ac:dyDescent="0.45">
      <c r="X592" s="75"/>
    </row>
    <row r="593" spans="24:24" x14ac:dyDescent="0.45">
      <c r="X593" s="75"/>
    </row>
    <row r="594" spans="24:24" x14ac:dyDescent="0.45">
      <c r="X594" s="75"/>
    </row>
    <row r="595" spans="24:24" x14ac:dyDescent="0.45">
      <c r="X595" s="75"/>
    </row>
    <row r="596" spans="24:24" x14ac:dyDescent="0.45">
      <c r="X596" s="75"/>
    </row>
    <row r="597" spans="24:24" x14ac:dyDescent="0.45">
      <c r="X597" s="75"/>
    </row>
    <row r="598" spans="24:24" x14ac:dyDescent="0.45">
      <c r="X598" s="75"/>
    </row>
    <row r="599" spans="24:24" x14ac:dyDescent="0.45">
      <c r="X599" s="75"/>
    </row>
    <row r="600" spans="24:24" x14ac:dyDescent="0.45">
      <c r="X600" s="75"/>
    </row>
    <row r="601" spans="24:24" x14ac:dyDescent="0.45">
      <c r="X601" s="75"/>
    </row>
    <row r="602" spans="24:24" x14ac:dyDescent="0.45">
      <c r="X602" s="75"/>
    </row>
    <row r="603" spans="24:24" x14ac:dyDescent="0.45">
      <c r="X603" s="75"/>
    </row>
    <row r="604" spans="24:24" x14ac:dyDescent="0.45">
      <c r="X604" s="75"/>
    </row>
    <row r="605" spans="24:24" x14ac:dyDescent="0.45">
      <c r="X605" s="75"/>
    </row>
    <row r="606" spans="24:24" x14ac:dyDescent="0.45">
      <c r="X606" s="75"/>
    </row>
    <row r="607" spans="24:24" x14ac:dyDescent="0.45">
      <c r="X607" s="75"/>
    </row>
    <row r="608" spans="24:24" x14ac:dyDescent="0.45">
      <c r="X608" s="75"/>
    </row>
    <row r="609" spans="24:24" x14ac:dyDescent="0.45">
      <c r="X609" s="75"/>
    </row>
    <row r="610" spans="24:24" x14ac:dyDescent="0.45">
      <c r="X610" s="75"/>
    </row>
    <row r="611" spans="24:24" x14ac:dyDescent="0.45">
      <c r="X611" s="75"/>
    </row>
    <row r="612" spans="24:24" x14ac:dyDescent="0.45">
      <c r="X612" s="75"/>
    </row>
    <row r="613" spans="24:24" x14ac:dyDescent="0.45">
      <c r="X613" s="75"/>
    </row>
    <row r="614" spans="24:24" x14ac:dyDescent="0.45">
      <c r="X614" s="75"/>
    </row>
    <row r="615" spans="24:24" x14ac:dyDescent="0.45">
      <c r="X615" s="75"/>
    </row>
    <row r="616" spans="24:24" x14ac:dyDescent="0.45">
      <c r="X616" s="75"/>
    </row>
    <row r="617" spans="24:24" x14ac:dyDescent="0.45">
      <c r="X617" s="75"/>
    </row>
    <row r="618" spans="24:24" x14ac:dyDescent="0.45">
      <c r="X618" s="75"/>
    </row>
    <row r="619" spans="24:24" x14ac:dyDescent="0.45">
      <c r="X619" s="75"/>
    </row>
    <row r="620" spans="24:24" x14ac:dyDescent="0.45">
      <c r="X620" s="75"/>
    </row>
    <row r="621" spans="24:24" x14ac:dyDescent="0.45">
      <c r="X621" s="75"/>
    </row>
    <row r="622" spans="24:24" x14ac:dyDescent="0.45">
      <c r="X622" s="75"/>
    </row>
    <row r="623" spans="24:24" x14ac:dyDescent="0.45">
      <c r="X623" s="75"/>
    </row>
    <row r="624" spans="24:24" x14ac:dyDescent="0.45">
      <c r="X624" s="75"/>
    </row>
    <row r="625" spans="24:24" x14ac:dyDescent="0.45">
      <c r="X625" s="75"/>
    </row>
    <row r="626" spans="24:24" x14ac:dyDescent="0.45">
      <c r="X626" s="75"/>
    </row>
    <row r="627" spans="24:24" x14ac:dyDescent="0.45">
      <c r="X627" s="75"/>
    </row>
    <row r="628" spans="24:24" x14ac:dyDescent="0.45">
      <c r="X628" s="75"/>
    </row>
    <row r="629" spans="24:24" x14ac:dyDescent="0.45">
      <c r="X629" s="75"/>
    </row>
    <row r="630" spans="24:24" x14ac:dyDescent="0.45">
      <c r="X630" s="75"/>
    </row>
    <row r="631" spans="24:24" x14ac:dyDescent="0.45">
      <c r="X631" s="75"/>
    </row>
    <row r="632" spans="24:24" x14ac:dyDescent="0.45">
      <c r="X632" s="75"/>
    </row>
    <row r="633" spans="24:24" x14ac:dyDescent="0.45">
      <c r="X633" s="75"/>
    </row>
    <row r="634" spans="24:24" x14ac:dyDescent="0.45">
      <c r="X634" s="75"/>
    </row>
    <row r="635" spans="24:24" x14ac:dyDescent="0.45">
      <c r="X635" s="75"/>
    </row>
    <row r="636" spans="24:24" x14ac:dyDescent="0.45">
      <c r="X636" s="75"/>
    </row>
    <row r="637" spans="24:24" x14ac:dyDescent="0.45">
      <c r="X637" s="75"/>
    </row>
    <row r="638" spans="24:24" x14ac:dyDescent="0.45">
      <c r="X638" s="75"/>
    </row>
    <row r="639" spans="24:24" x14ac:dyDescent="0.45">
      <c r="X639" s="75"/>
    </row>
    <row r="640" spans="24:24" x14ac:dyDescent="0.45">
      <c r="X640" s="75"/>
    </row>
    <row r="641" spans="24:24" x14ac:dyDescent="0.45">
      <c r="X641" s="75"/>
    </row>
    <row r="642" spans="24:24" x14ac:dyDescent="0.45">
      <c r="X642" s="75"/>
    </row>
    <row r="643" spans="24:24" x14ac:dyDescent="0.45">
      <c r="X643" s="75"/>
    </row>
    <row r="644" spans="24:24" x14ac:dyDescent="0.45">
      <c r="X644" s="75"/>
    </row>
    <row r="645" spans="24:24" x14ac:dyDescent="0.45">
      <c r="X645" s="75"/>
    </row>
    <row r="646" spans="24:24" x14ac:dyDescent="0.45">
      <c r="X646" s="75"/>
    </row>
    <row r="647" spans="24:24" x14ac:dyDescent="0.45">
      <c r="X647" s="75"/>
    </row>
    <row r="648" spans="24:24" x14ac:dyDescent="0.45">
      <c r="X648" s="75"/>
    </row>
    <row r="649" spans="24:24" x14ac:dyDescent="0.45">
      <c r="X649" s="75"/>
    </row>
    <row r="650" spans="24:24" x14ac:dyDescent="0.45">
      <c r="X650" s="75"/>
    </row>
    <row r="651" spans="24:24" x14ac:dyDescent="0.45">
      <c r="X651" s="75"/>
    </row>
    <row r="652" spans="24:24" x14ac:dyDescent="0.45">
      <c r="X652" s="75"/>
    </row>
    <row r="653" spans="24:24" x14ac:dyDescent="0.45">
      <c r="X653" s="75"/>
    </row>
    <row r="654" spans="24:24" x14ac:dyDescent="0.45">
      <c r="X654" s="75"/>
    </row>
    <row r="655" spans="24:24" x14ac:dyDescent="0.45">
      <c r="X655" s="75"/>
    </row>
    <row r="656" spans="24:24" x14ac:dyDescent="0.45">
      <c r="X656" s="75"/>
    </row>
    <row r="657" spans="24:24" x14ac:dyDescent="0.45">
      <c r="X657" s="75"/>
    </row>
    <row r="658" spans="24:24" x14ac:dyDescent="0.45">
      <c r="X658" s="75"/>
    </row>
    <row r="659" spans="24:24" x14ac:dyDescent="0.45">
      <c r="X659" s="75"/>
    </row>
    <row r="660" spans="24:24" x14ac:dyDescent="0.45">
      <c r="X660" s="75"/>
    </row>
    <row r="661" spans="24:24" x14ac:dyDescent="0.45">
      <c r="X661" s="75"/>
    </row>
    <row r="662" spans="24:24" x14ac:dyDescent="0.45">
      <c r="X662" s="75"/>
    </row>
    <row r="663" spans="24:24" x14ac:dyDescent="0.45">
      <c r="X663" s="75"/>
    </row>
    <row r="664" spans="24:24" x14ac:dyDescent="0.45">
      <c r="X664" s="75"/>
    </row>
    <row r="665" spans="24:24" x14ac:dyDescent="0.45">
      <c r="X665" s="75"/>
    </row>
    <row r="666" spans="24:24" x14ac:dyDescent="0.45">
      <c r="X666" s="75"/>
    </row>
    <row r="667" spans="24:24" x14ac:dyDescent="0.45">
      <c r="X667" s="75"/>
    </row>
    <row r="668" spans="24:24" x14ac:dyDescent="0.45">
      <c r="X668" s="75"/>
    </row>
    <row r="669" spans="24:24" x14ac:dyDescent="0.45">
      <c r="X669" s="75"/>
    </row>
    <row r="670" spans="24:24" x14ac:dyDescent="0.45">
      <c r="X670" s="75"/>
    </row>
    <row r="671" spans="24:24" x14ac:dyDescent="0.45">
      <c r="X671" s="75"/>
    </row>
    <row r="672" spans="24:24" x14ac:dyDescent="0.45">
      <c r="X672" s="75"/>
    </row>
    <row r="673" spans="24:24" x14ac:dyDescent="0.45">
      <c r="X673" s="75"/>
    </row>
    <row r="674" spans="24:24" x14ac:dyDescent="0.45">
      <c r="X674" s="75"/>
    </row>
    <row r="675" spans="24:24" x14ac:dyDescent="0.45">
      <c r="X675" s="75"/>
    </row>
    <row r="676" spans="24:24" x14ac:dyDescent="0.45">
      <c r="X676" s="75"/>
    </row>
    <row r="677" spans="24:24" x14ac:dyDescent="0.45">
      <c r="X677" s="75"/>
    </row>
    <row r="678" spans="24:24" x14ac:dyDescent="0.45">
      <c r="X678" s="75"/>
    </row>
    <row r="679" spans="24:24" x14ac:dyDescent="0.45">
      <c r="X679" s="75"/>
    </row>
    <row r="680" spans="24:24" x14ac:dyDescent="0.45">
      <c r="X680" s="75"/>
    </row>
    <row r="681" spans="24:24" x14ac:dyDescent="0.45">
      <c r="X681" s="75"/>
    </row>
    <row r="682" spans="24:24" x14ac:dyDescent="0.45">
      <c r="X682" s="75"/>
    </row>
    <row r="683" spans="24:24" x14ac:dyDescent="0.45">
      <c r="X683" s="75"/>
    </row>
    <row r="684" spans="24:24" x14ac:dyDescent="0.45">
      <c r="X684" s="75"/>
    </row>
    <row r="685" spans="24:24" x14ac:dyDescent="0.45">
      <c r="X685" s="75"/>
    </row>
    <row r="686" spans="24:24" x14ac:dyDescent="0.45">
      <c r="X686" s="75"/>
    </row>
    <row r="687" spans="24:24" x14ac:dyDescent="0.45">
      <c r="X687" s="75"/>
    </row>
    <row r="688" spans="24:24" x14ac:dyDescent="0.45">
      <c r="X688" s="75"/>
    </row>
    <row r="689" spans="24:24" x14ac:dyDescent="0.45">
      <c r="X689" s="75"/>
    </row>
    <row r="690" spans="24:24" x14ac:dyDescent="0.45">
      <c r="X690" s="75"/>
    </row>
    <row r="691" spans="24:24" x14ac:dyDescent="0.45">
      <c r="X691" s="75"/>
    </row>
    <row r="692" spans="24:24" x14ac:dyDescent="0.45">
      <c r="X692" s="75"/>
    </row>
    <row r="693" spans="24:24" x14ac:dyDescent="0.45">
      <c r="X693" s="75"/>
    </row>
    <row r="694" spans="24:24" x14ac:dyDescent="0.45">
      <c r="X694" s="75"/>
    </row>
    <row r="695" spans="24:24" x14ac:dyDescent="0.45">
      <c r="X695" s="75"/>
    </row>
    <row r="696" spans="24:24" x14ac:dyDescent="0.45">
      <c r="X696" s="75"/>
    </row>
    <row r="697" spans="24:24" x14ac:dyDescent="0.45">
      <c r="X697" s="75"/>
    </row>
    <row r="698" spans="24:24" x14ac:dyDescent="0.45">
      <c r="X698" s="75"/>
    </row>
    <row r="699" spans="24:24" x14ac:dyDescent="0.45">
      <c r="X699" s="75"/>
    </row>
    <row r="700" spans="24:24" x14ac:dyDescent="0.45">
      <c r="X700" s="75"/>
    </row>
    <row r="701" spans="24:24" x14ac:dyDescent="0.45">
      <c r="X701" s="75"/>
    </row>
    <row r="702" spans="24:24" x14ac:dyDescent="0.45">
      <c r="X702" s="75"/>
    </row>
    <row r="703" spans="24:24" x14ac:dyDescent="0.45">
      <c r="X703" s="75"/>
    </row>
    <row r="704" spans="24:24" x14ac:dyDescent="0.45">
      <c r="X704" s="75"/>
    </row>
    <row r="705" spans="24:24" x14ac:dyDescent="0.45">
      <c r="X705" s="75"/>
    </row>
    <row r="706" spans="24:24" x14ac:dyDescent="0.45">
      <c r="X706" s="75"/>
    </row>
    <row r="707" spans="24:24" x14ac:dyDescent="0.45">
      <c r="X707" s="75"/>
    </row>
    <row r="708" spans="24:24" x14ac:dyDescent="0.45">
      <c r="X708" s="75"/>
    </row>
    <row r="709" spans="24:24" x14ac:dyDescent="0.45">
      <c r="X709" s="75"/>
    </row>
    <row r="710" spans="24:24" x14ac:dyDescent="0.45">
      <c r="X710" s="75"/>
    </row>
    <row r="711" spans="24:24" x14ac:dyDescent="0.45">
      <c r="X711" s="75"/>
    </row>
    <row r="712" spans="24:24" x14ac:dyDescent="0.45">
      <c r="X712" s="75"/>
    </row>
    <row r="713" spans="24:24" x14ac:dyDescent="0.45">
      <c r="X713" s="75"/>
    </row>
    <row r="714" spans="24:24" x14ac:dyDescent="0.45">
      <c r="X714" s="75"/>
    </row>
    <row r="715" spans="24:24" x14ac:dyDescent="0.45">
      <c r="X715" s="75"/>
    </row>
    <row r="716" spans="24:24" x14ac:dyDescent="0.45">
      <c r="X716" s="75"/>
    </row>
    <row r="717" spans="24:24" x14ac:dyDescent="0.45">
      <c r="X717" s="75"/>
    </row>
    <row r="718" spans="24:24" x14ac:dyDescent="0.45">
      <c r="X718" s="75"/>
    </row>
    <row r="719" spans="24:24" x14ac:dyDescent="0.45">
      <c r="X719" s="75"/>
    </row>
    <row r="720" spans="24:24" x14ac:dyDescent="0.45">
      <c r="X720" s="75"/>
    </row>
    <row r="721" spans="24:24" x14ac:dyDescent="0.45">
      <c r="X721" s="75"/>
    </row>
    <row r="722" spans="24:24" x14ac:dyDescent="0.45">
      <c r="X722" s="75"/>
    </row>
    <row r="723" spans="24:24" x14ac:dyDescent="0.45">
      <c r="X723" s="75"/>
    </row>
    <row r="724" spans="24:24" x14ac:dyDescent="0.45">
      <c r="X724" s="75"/>
    </row>
    <row r="725" spans="24:24" x14ac:dyDescent="0.45">
      <c r="X725" s="75"/>
    </row>
    <row r="726" spans="24:24" x14ac:dyDescent="0.45">
      <c r="X726" s="75"/>
    </row>
    <row r="727" spans="24:24" x14ac:dyDescent="0.45">
      <c r="X727" s="75"/>
    </row>
    <row r="728" spans="24:24" x14ac:dyDescent="0.45">
      <c r="X728" s="75"/>
    </row>
    <row r="729" spans="24:24" x14ac:dyDescent="0.45">
      <c r="X729" s="75"/>
    </row>
    <row r="730" spans="24:24" x14ac:dyDescent="0.45">
      <c r="X730" s="75"/>
    </row>
    <row r="731" spans="24:24" x14ac:dyDescent="0.45">
      <c r="X731" s="75"/>
    </row>
    <row r="732" spans="24:24" x14ac:dyDescent="0.45">
      <c r="X732" s="75"/>
    </row>
    <row r="733" spans="24:24" x14ac:dyDescent="0.45">
      <c r="X733" s="75"/>
    </row>
    <row r="734" spans="24:24" x14ac:dyDescent="0.45">
      <c r="X734" s="75"/>
    </row>
    <row r="735" spans="24:24" x14ac:dyDescent="0.45">
      <c r="X735" s="75"/>
    </row>
    <row r="736" spans="24:24" x14ac:dyDescent="0.45">
      <c r="X736" s="75"/>
    </row>
    <row r="737" spans="24:24" x14ac:dyDescent="0.45">
      <c r="X737" s="75"/>
    </row>
    <row r="738" spans="24:24" x14ac:dyDescent="0.45">
      <c r="X738" s="75"/>
    </row>
    <row r="739" spans="24:24" x14ac:dyDescent="0.45">
      <c r="X739" s="75"/>
    </row>
    <row r="740" spans="24:24" x14ac:dyDescent="0.45">
      <c r="X740" s="75"/>
    </row>
    <row r="741" spans="24:24" x14ac:dyDescent="0.45">
      <c r="X741" s="75"/>
    </row>
    <row r="742" spans="24:24" x14ac:dyDescent="0.45">
      <c r="X742" s="75"/>
    </row>
    <row r="743" spans="24:24" x14ac:dyDescent="0.45">
      <c r="X743" s="75"/>
    </row>
    <row r="744" spans="24:24" x14ac:dyDescent="0.45">
      <c r="X744" s="75"/>
    </row>
    <row r="745" spans="24:24" x14ac:dyDescent="0.45">
      <c r="X745" s="75"/>
    </row>
    <row r="746" spans="24:24" x14ac:dyDescent="0.45">
      <c r="X746" s="75"/>
    </row>
    <row r="747" spans="24:24" x14ac:dyDescent="0.45">
      <c r="X747" s="75"/>
    </row>
    <row r="748" spans="24:24" x14ac:dyDescent="0.45">
      <c r="X748" s="75"/>
    </row>
    <row r="749" spans="24:24" x14ac:dyDescent="0.45">
      <c r="X749" s="75"/>
    </row>
    <row r="750" spans="24:24" x14ac:dyDescent="0.45">
      <c r="X750" s="75"/>
    </row>
    <row r="751" spans="24:24" x14ac:dyDescent="0.45">
      <c r="X751" s="75"/>
    </row>
    <row r="752" spans="24:24" x14ac:dyDescent="0.45">
      <c r="X752" s="75"/>
    </row>
    <row r="753" spans="24:24" x14ac:dyDescent="0.45">
      <c r="X753" s="75"/>
    </row>
    <row r="754" spans="24:24" x14ac:dyDescent="0.45">
      <c r="X754" s="75"/>
    </row>
    <row r="755" spans="24:24" x14ac:dyDescent="0.45">
      <c r="X755" s="75"/>
    </row>
    <row r="756" spans="24:24" x14ac:dyDescent="0.45">
      <c r="X756" s="75"/>
    </row>
    <row r="757" spans="24:24" x14ac:dyDescent="0.45">
      <c r="X757" s="75"/>
    </row>
    <row r="758" spans="24:24" x14ac:dyDescent="0.45">
      <c r="X758" s="75"/>
    </row>
    <row r="759" spans="24:24" x14ac:dyDescent="0.45">
      <c r="X759" s="75"/>
    </row>
    <row r="760" spans="24:24" x14ac:dyDescent="0.45">
      <c r="X760" s="75"/>
    </row>
    <row r="761" spans="24:24" x14ac:dyDescent="0.45">
      <c r="X761" s="75"/>
    </row>
    <row r="762" spans="24:24" x14ac:dyDescent="0.45">
      <c r="X762" s="75"/>
    </row>
    <row r="763" spans="24:24" x14ac:dyDescent="0.45">
      <c r="X763" s="75"/>
    </row>
    <row r="764" spans="24:24" x14ac:dyDescent="0.45">
      <c r="X764" s="75"/>
    </row>
    <row r="765" spans="24:24" x14ac:dyDescent="0.45">
      <c r="X765" s="75"/>
    </row>
    <row r="766" spans="24:24" x14ac:dyDescent="0.45">
      <c r="X766" s="75"/>
    </row>
    <row r="767" spans="24:24" x14ac:dyDescent="0.45">
      <c r="X767" s="75"/>
    </row>
    <row r="768" spans="24:24" x14ac:dyDescent="0.45">
      <c r="X768" s="75"/>
    </row>
    <row r="769" spans="24:24" ht="20.399999999999999" thickBot="1" x14ac:dyDescent="0.5">
      <c r="X769" s="76"/>
    </row>
  </sheetData>
  <sortState xmlns:xlrd2="http://schemas.microsoft.com/office/spreadsheetml/2017/richdata2" ref="J19:O105">
    <sortCondition ref="J19:J105"/>
  </sortState>
  <mergeCells count="27">
    <mergeCell ref="K13:L13"/>
    <mergeCell ref="G17:G18"/>
    <mergeCell ref="E13:G13"/>
    <mergeCell ref="B17:B18"/>
    <mergeCell ref="C17:D17"/>
    <mergeCell ref="E17:F17"/>
    <mergeCell ref="K14:L14"/>
    <mergeCell ref="K15:L15"/>
    <mergeCell ref="B15:D15"/>
    <mergeCell ref="E15:G15"/>
    <mergeCell ref="E14:G14"/>
    <mergeCell ref="O17:O18"/>
    <mergeCell ref="M17:N17"/>
    <mergeCell ref="B1:O1"/>
    <mergeCell ref="B2:O2"/>
    <mergeCell ref="B3:O3"/>
    <mergeCell ref="B11:D11"/>
    <mergeCell ref="B12:D12"/>
    <mergeCell ref="N10:O10"/>
    <mergeCell ref="K11:L11"/>
    <mergeCell ref="K12:L12"/>
    <mergeCell ref="E12:G12"/>
    <mergeCell ref="B13:D13"/>
    <mergeCell ref="B14:D14"/>
    <mergeCell ref="E11:G11"/>
    <mergeCell ref="J17:J18"/>
    <mergeCell ref="K17:L17"/>
  </mergeCells>
  <phoneticPr fontId="2"/>
  <conditionalFormatting sqref="B19:G122">
    <cfRule type="cellIs" dxfId="16" priority="3" operator="equal">
      <formula>""</formula>
    </cfRule>
  </conditionalFormatting>
  <conditionalFormatting sqref="E11:E14">
    <cfRule type="cellIs" dxfId="15" priority="5" operator="equal">
      <formula>""</formula>
    </cfRule>
  </conditionalFormatting>
  <conditionalFormatting sqref="E11:G12">
    <cfRule type="cellIs" dxfId="14" priority="7" operator="equal">
      <formula>"選択して下さい"</formula>
    </cfRule>
  </conditionalFormatting>
  <conditionalFormatting sqref="J19:O122">
    <cfRule type="cellIs" dxfId="13" priority="2" operator="equal">
      <formula>""</formula>
    </cfRule>
  </conditionalFormatting>
  <conditionalFormatting sqref="K12:O15">
    <cfRule type="cellIs" dxfId="12" priority="1" operator="equal">
      <formula>""</formula>
    </cfRule>
  </conditionalFormatting>
  <dataValidations count="7">
    <dataValidation type="list" allowBlank="1" showInputMessage="1" showErrorMessage="1" sqref="E11:G11" xr:uid="{9DAAC324-1DE5-4D88-A106-7BC0EB0DE1AC}">
      <formula1>$X$16:$X$210</formula1>
    </dataValidation>
    <dataValidation type="list" allowBlank="1" showInputMessage="1" showErrorMessage="1" sqref="E12:G12" xr:uid="{BD4B4827-1589-4986-AF6D-788798E94861}">
      <formula1>$Y$16:$Y$22</formula1>
    </dataValidation>
    <dataValidation type="whole" allowBlank="1" showInputMessage="1" showErrorMessage="1" sqref="B19:B122 J19:J122" xr:uid="{46CE14F7-3A64-44FA-9CA9-E4373EF409A6}">
      <formula1>1</formula1>
      <formula2>99999</formula2>
    </dataValidation>
    <dataValidation imeMode="halfKatakana" allowBlank="1" showInputMessage="1" showErrorMessage="1" sqref="E19:F105 M19:N105" xr:uid="{12CC3248-9762-49CE-9E44-4F03EA3A00D2}"/>
    <dataValidation type="whole" allowBlank="1" showInputMessage="1" showErrorMessage="1" sqref="E15:G15" xr:uid="{2A2C6658-EBB3-499B-84E3-D8CE7D66D3DA}">
      <formula1>0</formula1>
      <formula2>100</formula2>
    </dataValidation>
    <dataValidation type="list" allowBlank="1" showInputMessage="1" showErrorMessage="1" sqref="O12:O15" xr:uid="{18C56B9C-C4E9-4E6E-841D-27FAE3F720A9}">
      <formula1>$AA$16:$AA$19</formula1>
    </dataValidation>
    <dataValidation type="whole" allowBlank="1" showInputMessage="1" showErrorMessage="1" sqref="N12:N15" xr:uid="{7B75D392-C694-437A-9319-E5E825502F3C}">
      <formula1>1</formula1>
      <formula2>9999</formula2>
    </dataValidation>
  </dataValidations>
  <pageMargins left="0.7" right="0.7" top="0.75" bottom="0.75" header="0.3" footer="0.3"/>
  <pageSetup paperSize="9" scale="57" orientation="portrait" r:id="rId1"/>
  <rowBreaks count="1" manualBreakCount="1">
    <brk id="66"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FFCD0-D42B-4776-AC84-669C731AEC2F}">
  <sheetPr codeName="Sheet2"/>
  <dimension ref="A1:AH107"/>
  <sheetViews>
    <sheetView showGridLines="0" view="pageBreakPreview" topLeftCell="B1" zoomScaleNormal="100" zoomScaleSheetLayoutView="100" workbookViewId="0">
      <selection activeCell="B1" sqref="B1:U1"/>
    </sheetView>
  </sheetViews>
  <sheetFormatPr defaultColWidth="9" defaultRowHeight="19.8" x14ac:dyDescent="0.45"/>
  <cols>
    <col min="1" max="1" width="2.59765625" style="1" hidden="1" customWidth="1"/>
    <col min="2" max="2" width="9.69921875" style="1" customWidth="1"/>
    <col min="3" max="6" width="9.09765625" style="2" customWidth="1"/>
    <col min="7" max="7" width="5.3984375" style="1" customWidth="1"/>
    <col min="8" max="8" width="5.09765625" style="1" customWidth="1"/>
    <col min="9" max="9" width="15.59765625" style="2" customWidth="1"/>
    <col min="10" max="12" width="5" style="2" customWidth="1"/>
    <col min="13" max="13" width="6.5" style="2" bestFit="1" customWidth="1"/>
    <col min="14" max="14" width="6.5" style="2" customWidth="1"/>
    <col min="15" max="17" width="6" style="1" customWidth="1"/>
    <col min="18" max="18" width="1.5" style="1" customWidth="1"/>
    <col min="19" max="21" width="4.8984375" style="1" customWidth="1"/>
    <col min="22" max="22" width="69.19921875" style="1" customWidth="1"/>
    <col min="23" max="23" width="4" style="1" bestFit="1" customWidth="1"/>
    <col min="24" max="24" width="9.69921875" style="1" bestFit="1" customWidth="1"/>
    <col min="25" max="29" width="7.19921875" style="1" customWidth="1"/>
    <col min="30" max="30" width="21.19921875" style="1" customWidth="1"/>
    <col min="31" max="31" width="9.09765625" style="1" customWidth="1"/>
    <col min="32" max="32" width="4" style="1" customWidth="1"/>
    <col min="33" max="33" width="9" style="1" customWidth="1"/>
    <col min="34" max="34" width="21.19921875" style="1" customWidth="1"/>
    <col min="35" max="35" width="9.09765625" style="1" customWidth="1"/>
    <col min="36" max="36" width="4" style="1" customWidth="1"/>
    <col min="37" max="37" width="9" style="1" customWidth="1"/>
    <col min="38" max="16384" width="9" style="1"/>
  </cols>
  <sheetData>
    <row r="1" spans="1:34" ht="38.25" customHeight="1" thickBot="1" x14ac:dyDescent="0.5">
      <c r="B1" s="205" t="s">
        <v>35</v>
      </c>
      <c r="C1" s="206"/>
      <c r="D1" s="206"/>
      <c r="E1" s="206"/>
      <c r="F1" s="206"/>
      <c r="G1" s="206"/>
      <c r="H1" s="206"/>
      <c r="I1" s="206"/>
      <c r="J1" s="206"/>
      <c r="K1" s="206"/>
      <c r="L1" s="206"/>
      <c r="M1" s="206"/>
      <c r="N1" s="206"/>
      <c r="O1" s="206"/>
      <c r="P1" s="206"/>
      <c r="Q1" s="206"/>
      <c r="R1" s="206"/>
      <c r="S1" s="206"/>
      <c r="T1" s="206"/>
      <c r="U1" s="207"/>
      <c r="V1" s="97"/>
    </row>
    <row r="2" spans="1:34" ht="25.5" customHeight="1" x14ac:dyDescent="0.45">
      <c r="B2" s="59" t="s">
        <v>78</v>
      </c>
      <c r="C2" s="13"/>
      <c r="D2" s="13"/>
      <c r="E2" s="13"/>
      <c r="F2" s="13"/>
      <c r="G2" s="13"/>
      <c r="H2" s="13"/>
      <c r="I2" s="13"/>
      <c r="J2" s="13"/>
      <c r="K2" s="13"/>
      <c r="L2" s="13"/>
      <c r="M2" s="13"/>
      <c r="N2" s="13"/>
      <c r="O2" s="13"/>
      <c r="P2" s="13"/>
      <c r="Q2" s="13"/>
      <c r="R2" s="13"/>
      <c r="S2" s="13"/>
      <c r="T2" s="13"/>
      <c r="U2" s="16"/>
      <c r="V2" s="15"/>
    </row>
    <row r="3" spans="1:34" ht="23.25" customHeight="1" x14ac:dyDescent="0.45">
      <c r="B3" s="14" t="s">
        <v>80</v>
      </c>
      <c r="C3" s="15"/>
      <c r="D3" s="15"/>
      <c r="E3" s="15"/>
      <c r="F3" s="15"/>
      <c r="G3" s="15"/>
      <c r="H3" s="15"/>
      <c r="I3" s="15"/>
      <c r="J3" s="15"/>
      <c r="K3" s="15"/>
      <c r="L3" s="15"/>
      <c r="M3" s="15"/>
      <c r="N3" s="15"/>
      <c r="O3" s="15"/>
      <c r="P3" s="15"/>
      <c r="Q3" s="15"/>
      <c r="R3" s="15"/>
      <c r="S3" s="15"/>
      <c r="T3" s="15"/>
      <c r="U3" s="17"/>
      <c r="V3" s="15"/>
    </row>
    <row r="4" spans="1:34" ht="23.25" customHeight="1" x14ac:dyDescent="0.45">
      <c r="B4" s="14" t="s">
        <v>81</v>
      </c>
      <c r="C4" s="15"/>
      <c r="D4" s="15"/>
      <c r="E4" s="15"/>
      <c r="F4" s="15"/>
      <c r="G4" s="15"/>
      <c r="H4" s="15"/>
      <c r="I4" s="15"/>
      <c r="J4" s="15"/>
      <c r="K4" s="15"/>
      <c r="L4" s="15"/>
      <c r="M4" s="15"/>
      <c r="N4" s="15"/>
      <c r="O4" s="15"/>
      <c r="P4" s="15"/>
      <c r="Q4" s="15"/>
      <c r="R4" s="15"/>
      <c r="S4" s="15"/>
      <c r="T4" s="15"/>
      <c r="U4" s="17"/>
      <c r="V4" s="15"/>
    </row>
    <row r="5" spans="1:34" ht="23.25" customHeight="1" x14ac:dyDescent="0.45">
      <c r="B5" s="14" t="s">
        <v>307</v>
      </c>
      <c r="C5" s="15"/>
      <c r="D5" s="15"/>
      <c r="E5" s="15"/>
      <c r="F5" s="15"/>
      <c r="G5" s="15"/>
      <c r="H5" s="15"/>
      <c r="I5" s="15"/>
      <c r="J5" s="15"/>
      <c r="K5" s="15"/>
      <c r="L5" s="15"/>
      <c r="M5" s="15"/>
      <c r="N5" s="15"/>
      <c r="O5" s="15"/>
      <c r="P5" s="15"/>
      <c r="Q5" s="15"/>
      <c r="R5" s="15"/>
      <c r="S5" s="15"/>
      <c r="T5" s="15"/>
      <c r="U5" s="17"/>
      <c r="V5" s="15"/>
    </row>
    <row r="6" spans="1:34" ht="23.25" customHeight="1" x14ac:dyDescent="0.45">
      <c r="B6" s="126" t="s">
        <v>111</v>
      </c>
      <c r="C6" s="15"/>
      <c r="D6" s="15"/>
      <c r="E6" s="15"/>
      <c r="F6" s="15"/>
      <c r="G6" s="15"/>
      <c r="H6" s="15"/>
      <c r="I6" s="15"/>
      <c r="J6" s="15"/>
      <c r="K6" s="15"/>
      <c r="L6" s="15"/>
      <c r="M6" s="15"/>
      <c r="N6" s="15"/>
      <c r="O6" s="15"/>
      <c r="P6" s="15"/>
      <c r="Q6" s="15"/>
      <c r="R6" s="15"/>
      <c r="S6" s="15"/>
      <c r="T6" s="15"/>
      <c r="U6" s="17"/>
      <c r="V6" s="15"/>
    </row>
    <row r="7" spans="1:34" ht="23.25" customHeight="1" thickBot="1" x14ac:dyDescent="0.5">
      <c r="B7" s="18" t="s">
        <v>105</v>
      </c>
      <c r="C7" s="19"/>
      <c r="D7" s="19"/>
      <c r="E7" s="19"/>
      <c r="F7" s="19"/>
      <c r="G7" s="19"/>
      <c r="H7" s="19"/>
      <c r="I7" s="19"/>
      <c r="J7" s="19"/>
      <c r="K7" s="19"/>
      <c r="L7" s="19"/>
      <c r="M7" s="19"/>
      <c r="N7" s="19"/>
      <c r="O7" s="19"/>
      <c r="P7" s="19"/>
      <c r="Q7" s="19"/>
      <c r="R7" s="19"/>
      <c r="S7" s="19"/>
      <c r="T7" s="19"/>
      <c r="U7" s="20"/>
      <c r="V7" s="15"/>
    </row>
    <row r="8" spans="1:34" ht="7.5" customHeight="1" x14ac:dyDescent="0.45">
      <c r="I8" s="1"/>
      <c r="J8" s="1"/>
      <c r="K8" s="1"/>
      <c r="L8" s="1"/>
      <c r="M8" s="1"/>
      <c r="N8" s="1"/>
    </row>
    <row r="9" spans="1:34" ht="20.399999999999999" thickBot="1" x14ac:dyDescent="0.5">
      <c r="B9" s="3" t="s">
        <v>36</v>
      </c>
      <c r="H9" s="3"/>
      <c r="Q9" s="22">
        <v>7</v>
      </c>
      <c r="Z9" s="1">
        <f>IF(Z10&gt;0,1,0)</f>
        <v>0</v>
      </c>
      <c r="AA9" s="1">
        <f>IF(AA10&gt;0,1,0)</f>
        <v>0</v>
      </c>
    </row>
    <row r="10" spans="1:34" x14ac:dyDescent="0.45">
      <c r="B10" s="208" t="s">
        <v>14</v>
      </c>
      <c r="C10" s="198" t="s">
        <v>8</v>
      </c>
      <c r="D10" s="198"/>
      <c r="E10" s="198" t="s">
        <v>9</v>
      </c>
      <c r="F10" s="198"/>
      <c r="G10" s="198" t="s">
        <v>13</v>
      </c>
      <c r="H10" s="211" t="s">
        <v>12</v>
      </c>
      <c r="I10" s="213" t="s">
        <v>30</v>
      </c>
      <c r="J10" s="214"/>
      <c r="K10" s="214"/>
      <c r="L10" s="215"/>
      <c r="M10" s="145" t="s">
        <v>141</v>
      </c>
      <c r="O10" s="216" t="s">
        <v>142</v>
      </c>
      <c r="P10" s="214"/>
      <c r="Q10" s="217"/>
      <c r="V10" s="98"/>
      <c r="X10" s="1">
        <f>MAX(X12:X107)-COUNT(X12:X107)</f>
        <v>0</v>
      </c>
      <c r="Y10" s="1">
        <f>MAX(Y12:Y107)</f>
        <v>0</v>
      </c>
      <c r="Z10" s="1">
        <f>Z12</f>
        <v>0</v>
      </c>
      <c r="AA10" s="1">
        <f>AA12</f>
        <v>0</v>
      </c>
      <c r="AB10" s="1">
        <f>COUNTA(I12:I107)-AB12</f>
        <v>0</v>
      </c>
      <c r="AC10" s="1">
        <f>MAX(AC13:AC16,AC19:AC25)</f>
        <v>0</v>
      </c>
    </row>
    <row r="11" spans="1:34" ht="43.2" x14ac:dyDescent="0.45">
      <c r="B11" s="209"/>
      <c r="C11" s="26" t="s">
        <v>7</v>
      </c>
      <c r="D11" s="26" t="s">
        <v>6</v>
      </c>
      <c r="E11" s="26" t="s">
        <v>10</v>
      </c>
      <c r="F11" s="26" t="s">
        <v>11</v>
      </c>
      <c r="G11" s="210"/>
      <c r="H11" s="212"/>
      <c r="I11" s="26" t="s">
        <v>31</v>
      </c>
      <c r="J11" s="28" t="s">
        <v>32</v>
      </c>
      <c r="K11" s="29" t="s">
        <v>37</v>
      </c>
      <c r="L11" s="30" t="s">
        <v>82</v>
      </c>
      <c r="M11" s="31" t="s">
        <v>38</v>
      </c>
      <c r="O11" s="32" t="s">
        <v>32</v>
      </c>
      <c r="P11" s="28" t="s">
        <v>33</v>
      </c>
      <c r="Q11" s="33" t="s">
        <v>34</v>
      </c>
      <c r="R11" s="12"/>
      <c r="V11" s="99"/>
      <c r="X11" s="1" t="s">
        <v>106</v>
      </c>
      <c r="Y11" s="43" t="s">
        <v>44</v>
      </c>
      <c r="Z11" s="43" t="s">
        <v>130</v>
      </c>
      <c r="AA11" s="43" t="s">
        <v>132</v>
      </c>
      <c r="AB11" s="43" t="s">
        <v>45</v>
      </c>
      <c r="AC11" s="43">
        <f>MAX(AC14:AC20)</f>
        <v>0</v>
      </c>
      <c r="AD11" s="43" t="s">
        <v>46</v>
      </c>
      <c r="AE11" s="43"/>
      <c r="AF11" s="43"/>
      <c r="AG11" s="43"/>
      <c r="AH11" s="43"/>
    </row>
    <row r="12" spans="1:34" x14ac:dyDescent="0.45">
      <c r="A12" s="1" t="str">
        <f>IF(B12="","",W12)</f>
        <v/>
      </c>
      <c r="B12" s="8"/>
      <c r="C12" s="10" t="str">
        <f>IF($B12="","",VLOOKUP($B12,手順1!$B$19:$G$105,2,FALSE))</f>
        <v/>
      </c>
      <c r="D12" s="10" t="str">
        <f>IF($B12="","",VLOOKUP($B12,手順1!$B$19:$G$105,3,FALSE))</f>
        <v/>
      </c>
      <c r="E12" s="10" t="str">
        <f>IF($B12="","",VLOOKUP($B12,手順1!$B$19:$G$105,4,FALSE))</f>
        <v/>
      </c>
      <c r="F12" s="10" t="str">
        <f>IF($B12="","",VLOOKUP($B12,手順1!$B$19:$G$105,5,FALSE))</f>
        <v/>
      </c>
      <c r="G12" s="10" t="str">
        <f>IF($B12="","",VLOOKUP($B12,手順1!$B$19:$G$105,6,FALSE))</f>
        <v/>
      </c>
      <c r="H12" s="11" t="str">
        <f t="shared" ref="H12:H43" si="0">IF(B12="","","男")</f>
        <v/>
      </c>
      <c r="I12" s="21"/>
      <c r="J12" s="4"/>
      <c r="K12" s="4"/>
      <c r="L12" s="4"/>
      <c r="M12" s="5"/>
      <c r="N12" s="140" t="s">
        <v>133</v>
      </c>
      <c r="O12" s="8"/>
      <c r="P12" s="4"/>
      <c r="Q12" s="5"/>
      <c r="R12" s="12"/>
      <c r="V12" s="27"/>
      <c r="W12" s="1">
        <v>1</v>
      </c>
      <c r="X12" s="1" t="str">
        <f>IF(B12="","",W12)</f>
        <v/>
      </c>
      <c r="Y12" s="43">
        <f>COUNTIF(B$12:B$107,B12)</f>
        <v>0</v>
      </c>
      <c r="Z12" s="43">
        <f>COUNTIF(M$12:M$107,$AH$13)</f>
        <v>0</v>
      </c>
      <c r="AA12" s="43">
        <f>COUNTIF(M$12:M$107,$AH$14)</f>
        <v>0</v>
      </c>
      <c r="AB12" s="43">
        <f>SUM(AB13:AB107)</f>
        <v>0</v>
      </c>
      <c r="AC12" s="43"/>
      <c r="AD12" s="43"/>
      <c r="AE12" s="43"/>
      <c r="AF12" s="43"/>
      <c r="AG12" s="43"/>
      <c r="AH12" s="43" t="s">
        <v>39</v>
      </c>
    </row>
    <row r="13" spans="1:34" ht="20.399999999999999" thickBot="1" x14ac:dyDescent="0.5">
      <c r="A13" s="1" t="str">
        <f t="shared" ref="A13:A76" si="1">IF(B13="","",W13)</f>
        <v/>
      </c>
      <c r="B13" s="8"/>
      <c r="C13" s="10" t="str">
        <f>IF($B13="","",VLOOKUP($B13,手順1!$B$19:$G$105,2,FALSE))</f>
        <v/>
      </c>
      <c r="D13" s="10" t="str">
        <f>IF($B13="","",VLOOKUP($B13,手順1!$B$19:$G$105,3,FALSE))</f>
        <v/>
      </c>
      <c r="E13" s="10" t="str">
        <f>IF($B13="","",VLOOKUP($B13,手順1!$B$19:$G$105,4,FALSE))</f>
        <v/>
      </c>
      <c r="F13" s="10" t="str">
        <f>IF($B13="","",VLOOKUP($B13,手順1!$B$19:$G$105,5,FALSE))</f>
        <v/>
      </c>
      <c r="G13" s="10" t="str">
        <f>IF($B13="","",VLOOKUP($B13,手順1!$B$19:$G$105,6,FALSE))</f>
        <v/>
      </c>
      <c r="H13" s="11" t="str">
        <f t="shared" si="0"/>
        <v/>
      </c>
      <c r="I13" s="21"/>
      <c r="J13" s="4"/>
      <c r="K13" s="4"/>
      <c r="L13" s="4"/>
      <c r="M13" s="5"/>
      <c r="N13" s="140" t="s">
        <v>131</v>
      </c>
      <c r="O13" s="141"/>
      <c r="P13" s="142"/>
      <c r="Q13" s="143"/>
      <c r="R13" s="12"/>
      <c r="W13" s="1">
        <v>2</v>
      </c>
      <c r="X13" s="1" t="str">
        <f t="shared" ref="X13:X76" si="2">IF(B13="","",W13)</f>
        <v/>
      </c>
      <c r="Y13" s="43">
        <f t="shared" ref="Y13:Y76" si="3">COUNTIF(B$12:B$107,B13)</f>
        <v>0</v>
      </c>
      <c r="Z13" s="43"/>
      <c r="AA13" s="43"/>
      <c r="AB13" s="43">
        <f>IF(AD13="","",COUNTIF(I$12:I$107,AD13))</f>
        <v>0</v>
      </c>
      <c r="AC13" s="43">
        <f>COUNTIF($I$12:$I$107,AD13)</f>
        <v>0</v>
      </c>
      <c r="AD13" s="43" t="str">
        <f>種目情報!A2</f>
        <v>男1500ｍｵｰﾌﾟﾝ</v>
      </c>
      <c r="AE13" s="43" t="str">
        <f>種目情報!B2</f>
        <v>00826 0</v>
      </c>
      <c r="AF13" s="43">
        <f>種目情報!C2</f>
        <v>8</v>
      </c>
      <c r="AG13" s="43"/>
      <c r="AH13" s="43" t="s">
        <v>137</v>
      </c>
    </row>
    <row r="14" spans="1:34" x14ac:dyDescent="0.45">
      <c r="A14" s="1" t="str">
        <f t="shared" si="1"/>
        <v/>
      </c>
      <c r="B14" s="8"/>
      <c r="C14" s="10" t="str">
        <f>IF($B14="","",VLOOKUP($B14,手順1!$B$19:$G$105,2,FALSE))</f>
        <v/>
      </c>
      <c r="D14" s="10" t="str">
        <f>IF($B14="","",VLOOKUP($B14,手順1!$B$19:$G$105,3,FALSE))</f>
        <v/>
      </c>
      <c r="E14" s="10" t="str">
        <f>IF($B14="","",VLOOKUP($B14,手順1!$B$19:$G$105,4,FALSE))</f>
        <v/>
      </c>
      <c r="F14" s="10" t="str">
        <f>IF($B14="","",VLOOKUP($B14,手順1!$B$19:$G$105,5,FALSE))</f>
        <v/>
      </c>
      <c r="G14" s="10" t="str">
        <f>IF($B14="","",VLOOKUP($B14,手順1!$B$19:$G$105,6,FALSE))</f>
        <v/>
      </c>
      <c r="H14" s="11" t="str">
        <f t="shared" si="0"/>
        <v/>
      </c>
      <c r="I14" s="21"/>
      <c r="J14" s="4"/>
      <c r="K14" s="4"/>
      <c r="L14" s="4"/>
      <c r="M14" s="5"/>
      <c r="O14" s="146"/>
      <c r="R14" s="12"/>
      <c r="S14" s="40"/>
      <c r="T14" s="40"/>
      <c r="U14" s="40"/>
      <c r="V14" s="80"/>
      <c r="W14" s="1">
        <v>3</v>
      </c>
      <c r="X14" s="1" t="str">
        <f t="shared" si="2"/>
        <v/>
      </c>
      <c r="Y14" s="43">
        <f t="shared" si="3"/>
        <v>0</v>
      </c>
      <c r="Z14" s="43"/>
      <c r="AA14" s="43"/>
      <c r="AB14" s="43" t="str">
        <f t="shared" ref="AB14:AB77" si="4">IF(AD14="","",COUNTIF(I$12:I$107,AD14))</f>
        <v/>
      </c>
      <c r="AC14" s="43">
        <f t="shared" ref="AC14:AC77" si="5">COUNTIF($I$12:$I$107,AD14)</f>
        <v>0</v>
      </c>
      <c r="AD14" s="43"/>
      <c r="AE14" s="43"/>
      <c r="AF14" s="43"/>
      <c r="AG14" s="43"/>
      <c r="AH14" s="43" t="s">
        <v>138</v>
      </c>
    </row>
    <row r="15" spans="1:34" x14ac:dyDescent="0.45">
      <c r="A15" s="1" t="str">
        <f t="shared" si="1"/>
        <v/>
      </c>
      <c r="B15" s="8"/>
      <c r="C15" s="10" t="str">
        <f>IF($B15="","",VLOOKUP($B15,手順1!$B$19:$G$105,2,FALSE))</f>
        <v/>
      </c>
      <c r="D15" s="10" t="str">
        <f>IF($B15="","",VLOOKUP($B15,手順1!$B$19:$G$105,3,FALSE))</f>
        <v/>
      </c>
      <c r="E15" s="10" t="str">
        <f>IF($B15="","",VLOOKUP($B15,手順1!$B$19:$G$105,4,FALSE))</f>
        <v/>
      </c>
      <c r="F15" s="10" t="str">
        <f>IF($B15="","",VLOOKUP($B15,手順1!$B$19:$G$105,5,FALSE))</f>
        <v/>
      </c>
      <c r="G15" s="10" t="str">
        <f>IF($B15="","",VLOOKUP($B15,手順1!$B$19:$G$105,6,FALSE))</f>
        <v/>
      </c>
      <c r="H15" s="11" t="str">
        <f t="shared" si="0"/>
        <v/>
      </c>
      <c r="I15" s="21"/>
      <c r="J15" s="4"/>
      <c r="K15" s="4"/>
      <c r="L15" s="4"/>
      <c r="M15" s="5"/>
      <c r="R15" s="12"/>
      <c r="S15" s="40"/>
      <c r="T15" s="40"/>
      <c r="U15" s="40"/>
      <c r="V15" s="80"/>
      <c r="W15" s="1">
        <v>4</v>
      </c>
      <c r="X15" s="1" t="str">
        <f t="shared" si="2"/>
        <v/>
      </c>
      <c r="Y15" s="43">
        <f t="shared" si="3"/>
        <v>0</v>
      </c>
      <c r="Z15" s="43"/>
      <c r="AA15" s="43"/>
      <c r="AB15" s="43" t="str">
        <f t="shared" si="4"/>
        <v/>
      </c>
      <c r="AC15" s="43">
        <f t="shared" si="5"/>
        <v>0</v>
      </c>
      <c r="AD15" s="43"/>
      <c r="AE15" s="43"/>
      <c r="AF15" s="43"/>
      <c r="AG15" s="43"/>
      <c r="AH15" s="43"/>
    </row>
    <row r="16" spans="1:34" x14ac:dyDescent="0.45">
      <c r="A16" s="1" t="str">
        <f t="shared" si="1"/>
        <v/>
      </c>
      <c r="B16" s="8"/>
      <c r="C16" s="10" t="str">
        <f>IF($B16="","",VLOOKUP($B16,手順1!$B$19:$G$105,2,FALSE))</f>
        <v/>
      </c>
      <c r="D16" s="10" t="str">
        <f>IF($B16="","",VLOOKUP($B16,手順1!$B$19:$G$105,3,FALSE))</f>
        <v/>
      </c>
      <c r="E16" s="10" t="str">
        <f>IF($B16="","",VLOOKUP($B16,手順1!$B$19:$G$105,4,FALSE))</f>
        <v/>
      </c>
      <c r="F16" s="10" t="str">
        <f>IF($B16="","",VLOOKUP($B16,手順1!$B$19:$G$105,5,FALSE))</f>
        <v/>
      </c>
      <c r="G16" s="10" t="str">
        <f>IF($B16="","",VLOOKUP($B16,手順1!$B$19:$G$105,6,FALSE))</f>
        <v/>
      </c>
      <c r="H16" s="11" t="str">
        <f t="shared" si="0"/>
        <v/>
      </c>
      <c r="I16" s="21"/>
      <c r="J16" s="4"/>
      <c r="K16" s="4"/>
      <c r="L16" s="4"/>
      <c r="M16" s="5"/>
      <c r="R16" s="12"/>
      <c r="S16" s="40"/>
      <c r="T16" s="40"/>
      <c r="U16" s="40"/>
      <c r="V16" s="80"/>
      <c r="W16" s="1">
        <v>5</v>
      </c>
      <c r="X16" s="1" t="str">
        <f t="shared" si="2"/>
        <v/>
      </c>
      <c r="Y16" s="43">
        <f t="shared" si="3"/>
        <v>0</v>
      </c>
      <c r="Z16" s="43"/>
      <c r="AA16" s="43"/>
      <c r="AB16" s="43" t="str">
        <f t="shared" si="4"/>
        <v/>
      </c>
      <c r="AC16" s="43">
        <f t="shared" si="5"/>
        <v>0</v>
      </c>
      <c r="AD16" s="43"/>
      <c r="AE16" s="43"/>
      <c r="AF16" s="43"/>
      <c r="AG16" s="43"/>
      <c r="AH16" s="43"/>
    </row>
    <row r="17" spans="1:34" x14ac:dyDescent="0.45">
      <c r="A17" s="1" t="str">
        <f t="shared" si="1"/>
        <v/>
      </c>
      <c r="B17" s="8"/>
      <c r="C17" s="10" t="str">
        <f>IF($B17="","",VLOOKUP($B17,手順1!$B$19:$G$105,2,FALSE))</f>
        <v/>
      </c>
      <c r="D17" s="10" t="str">
        <f>IF($B17="","",VLOOKUP($B17,手順1!$B$19:$G$105,3,FALSE))</f>
        <v/>
      </c>
      <c r="E17" s="10" t="str">
        <f>IF($B17="","",VLOOKUP($B17,手順1!$B$19:$G$105,4,FALSE))</f>
        <v/>
      </c>
      <c r="F17" s="10" t="str">
        <f>IF($B17="","",VLOOKUP($B17,手順1!$B$19:$G$105,5,FALSE))</f>
        <v/>
      </c>
      <c r="G17" s="10" t="str">
        <f>IF($B17="","",VLOOKUP($B17,手順1!$B$19:$G$105,6,FALSE))</f>
        <v/>
      </c>
      <c r="H17" s="11" t="str">
        <f t="shared" si="0"/>
        <v/>
      </c>
      <c r="I17" s="21"/>
      <c r="J17" s="4"/>
      <c r="K17" s="4"/>
      <c r="L17" s="4"/>
      <c r="M17" s="5"/>
      <c r="R17" s="12"/>
      <c r="W17" s="1">
        <v>6</v>
      </c>
      <c r="X17" s="1" t="str">
        <f t="shared" si="2"/>
        <v/>
      </c>
      <c r="Y17" s="43">
        <f t="shared" si="3"/>
        <v>0</v>
      </c>
      <c r="Z17" s="43"/>
      <c r="AA17" s="43"/>
      <c r="AB17" s="43" t="str">
        <f t="shared" si="4"/>
        <v/>
      </c>
      <c r="AC17" s="43">
        <f t="shared" si="5"/>
        <v>0</v>
      </c>
      <c r="AD17" s="43"/>
      <c r="AE17" s="43"/>
      <c r="AF17" s="43"/>
      <c r="AG17" s="43"/>
      <c r="AH17" s="43"/>
    </row>
    <row r="18" spans="1:34" x14ac:dyDescent="0.45">
      <c r="A18" s="1" t="str">
        <f t="shared" si="1"/>
        <v/>
      </c>
      <c r="B18" s="8"/>
      <c r="C18" s="10" t="str">
        <f>IF($B18="","",VLOOKUP($B18,手順1!$B$19:$G$105,2,FALSE))</f>
        <v/>
      </c>
      <c r="D18" s="10" t="str">
        <f>IF($B18="","",VLOOKUP($B18,手順1!$B$19:$G$105,3,FALSE))</f>
        <v/>
      </c>
      <c r="E18" s="10" t="str">
        <f>IF($B18="","",VLOOKUP($B18,手順1!$B$19:$G$105,4,FALSE))</f>
        <v/>
      </c>
      <c r="F18" s="10" t="str">
        <f>IF($B18="","",VLOOKUP($B18,手順1!$B$19:$G$105,5,FALSE))</f>
        <v/>
      </c>
      <c r="G18" s="10" t="str">
        <f>IF($B18="","",VLOOKUP($B18,手順1!$B$19:$G$105,6,FALSE))</f>
        <v/>
      </c>
      <c r="H18" s="11" t="str">
        <f t="shared" si="0"/>
        <v/>
      </c>
      <c r="I18" s="21"/>
      <c r="J18" s="4"/>
      <c r="K18" s="4"/>
      <c r="L18" s="4"/>
      <c r="M18" s="5"/>
      <c r="R18" s="12"/>
      <c r="S18" s="204"/>
      <c r="T18" s="204"/>
      <c r="U18" s="204"/>
      <c r="V18" s="79"/>
      <c r="W18" s="1">
        <v>7</v>
      </c>
      <c r="X18" s="1" t="str">
        <f t="shared" si="2"/>
        <v/>
      </c>
      <c r="Y18" s="43">
        <f t="shared" si="3"/>
        <v>0</v>
      </c>
      <c r="Z18" s="43"/>
      <c r="AA18" s="43"/>
      <c r="AB18" s="43" t="str">
        <f t="shared" si="4"/>
        <v/>
      </c>
      <c r="AC18" s="43">
        <f t="shared" si="5"/>
        <v>0</v>
      </c>
      <c r="AD18" s="43"/>
      <c r="AE18" s="43"/>
      <c r="AF18" s="43"/>
      <c r="AG18" s="43"/>
      <c r="AH18" s="43"/>
    </row>
    <row r="19" spans="1:34" x14ac:dyDescent="0.45">
      <c r="A19" s="1" t="str">
        <f t="shared" si="1"/>
        <v/>
      </c>
      <c r="B19" s="8"/>
      <c r="C19" s="10" t="str">
        <f>IF($B19="","",VLOOKUP($B19,手順1!$B$19:$G$105,2,FALSE))</f>
        <v/>
      </c>
      <c r="D19" s="10" t="str">
        <f>IF($B19="","",VLOOKUP($B19,手順1!$B$19:$G$105,3,FALSE))</f>
        <v/>
      </c>
      <c r="E19" s="10" t="str">
        <f>IF($B19="","",VLOOKUP($B19,手順1!$B$19:$G$105,4,FALSE))</f>
        <v/>
      </c>
      <c r="F19" s="10" t="str">
        <f>IF($B19="","",VLOOKUP($B19,手順1!$B$19:$G$105,5,FALSE))</f>
        <v/>
      </c>
      <c r="G19" s="10" t="str">
        <f>IF($B19="","",VLOOKUP($B19,手順1!$B$19:$G$105,6,FALSE))</f>
        <v/>
      </c>
      <c r="H19" s="11" t="str">
        <f t="shared" si="0"/>
        <v/>
      </c>
      <c r="I19" s="21"/>
      <c r="J19" s="4"/>
      <c r="K19" s="4"/>
      <c r="L19" s="4"/>
      <c r="M19" s="5"/>
      <c r="R19" s="12"/>
      <c r="S19" s="204"/>
      <c r="T19" s="204"/>
      <c r="U19" s="204"/>
      <c r="V19" s="79"/>
      <c r="W19" s="1">
        <v>8</v>
      </c>
      <c r="X19" s="1" t="str">
        <f t="shared" si="2"/>
        <v/>
      </c>
      <c r="Y19" s="43">
        <f t="shared" si="3"/>
        <v>0</v>
      </c>
      <c r="Z19" s="43"/>
      <c r="AA19" s="43"/>
      <c r="AB19" s="43" t="str">
        <f t="shared" si="4"/>
        <v/>
      </c>
      <c r="AC19" s="43">
        <f t="shared" si="5"/>
        <v>0</v>
      </c>
      <c r="AD19" s="43"/>
      <c r="AE19" s="43"/>
      <c r="AF19" s="43"/>
      <c r="AG19" s="43"/>
      <c r="AH19" s="43"/>
    </row>
    <row r="20" spans="1:34" x14ac:dyDescent="0.45">
      <c r="A20" s="1" t="str">
        <f t="shared" si="1"/>
        <v/>
      </c>
      <c r="B20" s="8"/>
      <c r="C20" s="10" t="str">
        <f>IF($B20="","",VLOOKUP($B20,手順1!$B$19:$G$105,2,FALSE))</f>
        <v/>
      </c>
      <c r="D20" s="10" t="str">
        <f>IF($B20="","",VLOOKUP($B20,手順1!$B$19:$G$105,3,FALSE))</f>
        <v/>
      </c>
      <c r="E20" s="10" t="str">
        <f>IF($B20="","",VLOOKUP($B20,手順1!$B$19:$G$105,4,FALSE))</f>
        <v/>
      </c>
      <c r="F20" s="10" t="str">
        <f>IF($B20="","",VLOOKUP($B20,手順1!$B$19:$G$105,5,FALSE))</f>
        <v/>
      </c>
      <c r="G20" s="10" t="str">
        <f>IF($B20="","",VLOOKUP($B20,手順1!$B$19:$G$105,6,FALSE))</f>
        <v/>
      </c>
      <c r="H20" s="11" t="str">
        <f t="shared" si="0"/>
        <v/>
      </c>
      <c r="I20" s="21"/>
      <c r="J20" s="4"/>
      <c r="K20" s="4"/>
      <c r="L20" s="4"/>
      <c r="M20" s="5"/>
      <c r="R20" s="12"/>
      <c r="S20" s="204"/>
      <c r="T20" s="204"/>
      <c r="U20" s="204"/>
      <c r="V20" s="79"/>
      <c r="W20" s="1">
        <v>9</v>
      </c>
      <c r="X20" s="1" t="str">
        <f t="shared" si="2"/>
        <v/>
      </c>
      <c r="Y20" s="43">
        <f t="shared" si="3"/>
        <v>0</v>
      </c>
      <c r="Z20" s="43"/>
      <c r="AA20" s="43"/>
      <c r="AB20" s="43" t="str">
        <f t="shared" si="4"/>
        <v/>
      </c>
      <c r="AC20" s="43">
        <f t="shared" si="5"/>
        <v>0</v>
      </c>
      <c r="AD20" s="43"/>
      <c r="AE20" s="43"/>
      <c r="AF20" s="43"/>
      <c r="AG20" s="43"/>
      <c r="AH20" s="43"/>
    </row>
    <row r="21" spans="1:34" x14ac:dyDescent="0.45">
      <c r="A21" s="1" t="str">
        <f t="shared" si="1"/>
        <v/>
      </c>
      <c r="B21" s="8"/>
      <c r="C21" s="10" t="str">
        <f>IF($B21="","",VLOOKUP($B21,手順1!$B$19:$G$105,2,FALSE))</f>
        <v/>
      </c>
      <c r="D21" s="10" t="str">
        <f>IF($B21="","",VLOOKUP($B21,手順1!$B$19:$G$105,3,FALSE))</f>
        <v/>
      </c>
      <c r="E21" s="10" t="str">
        <f>IF($B21="","",VLOOKUP($B21,手順1!$B$19:$G$105,4,FALSE))</f>
        <v/>
      </c>
      <c r="F21" s="10" t="str">
        <f>IF($B21="","",VLOOKUP($B21,手順1!$B$19:$G$105,5,FALSE))</f>
        <v/>
      </c>
      <c r="G21" s="10" t="str">
        <f>IF($B21="","",VLOOKUP($B21,手順1!$B$19:$G$105,6,FALSE))</f>
        <v/>
      </c>
      <c r="H21" s="11" t="str">
        <f t="shared" si="0"/>
        <v/>
      </c>
      <c r="I21" s="21"/>
      <c r="J21" s="4"/>
      <c r="K21" s="4"/>
      <c r="L21" s="4"/>
      <c r="M21" s="5"/>
      <c r="R21" s="12"/>
      <c r="W21" s="1">
        <v>10</v>
      </c>
      <c r="X21" s="1" t="str">
        <f t="shared" si="2"/>
        <v/>
      </c>
      <c r="Y21" s="43">
        <f t="shared" si="3"/>
        <v>0</v>
      </c>
      <c r="Z21" s="43"/>
      <c r="AA21" s="43"/>
      <c r="AB21" s="43" t="str">
        <f t="shared" si="4"/>
        <v/>
      </c>
      <c r="AC21" s="43">
        <f t="shared" si="5"/>
        <v>0</v>
      </c>
      <c r="AD21" s="43"/>
      <c r="AE21" s="43"/>
      <c r="AF21" s="43"/>
      <c r="AG21" s="43"/>
      <c r="AH21" s="43"/>
    </row>
    <row r="22" spans="1:34" x14ac:dyDescent="0.45">
      <c r="A22" s="1" t="str">
        <f t="shared" si="1"/>
        <v/>
      </c>
      <c r="B22" s="8"/>
      <c r="C22" s="10" t="str">
        <f>IF($B22="","",VLOOKUP($B22,手順1!$B$19:$G$105,2,FALSE))</f>
        <v/>
      </c>
      <c r="D22" s="10" t="str">
        <f>IF($B22="","",VLOOKUP($B22,手順1!$B$19:$G$105,3,FALSE))</f>
        <v/>
      </c>
      <c r="E22" s="10" t="str">
        <f>IF($B22="","",VLOOKUP($B22,手順1!$B$19:$G$105,4,FALSE))</f>
        <v/>
      </c>
      <c r="F22" s="10" t="str">
        <f>IF($B22="","",VLOOKUP($B22,手順1!$B$19:$G$105,5,FALSE))</f>
        <v/>
      </c>
      <c r="G22" s="10" t="str">
        <f>IF($B22="","",VLOOKUP($B22,手順1!$B$19:$G$105,6,FALSE))</f>
        <v/>
      </c>
      <c r="H22" s="11" t="str">
        <f t="shared" si="0"/>
        <v/>
      </c>
      <c r="I22" s="21"/>
      <c r="J22" s="4"/>
      <c r="K22" s="4"/>
      <c r="L22" s="4"/>
      <c r="M22" s="5"/>
      <c r="R22" s="12"/>
      <c r="W22" s="1">
        <v>11</v>
      </c>
      <c r="X22" s="1" t="str">
        <f t="shared" si="2"/>
        <v/>
      </c>
      <c r="Y22" s="43">
        <f t="shared" si="3"/>
        <v>0</v>
      </c>
      <c r="Z22" s="43"/>
      <c r="AA22" s="43"/>
      <c r="AB22" s="43" t="str">
        <f t="shared" si="4"/>
        <v/>
      </c>
      <c r="AC22" s="43">
        <f t="shared" si="5"/>
        <v>0</v>
      </c>
      <c r="AD22" s="43"/>
      <c r="AE22" s="43"/>
      <c r="AF22" s="43"/>
      <c r="AG22" s="43"/>
      <c r="AH22" s="43"/>
    </row>
    <row r="23" spans="1:34" x14ac:dyDescent="0.45">
      <c r="A23" s="1" t="str">
        <f t="shared" si="1"/>
        <v/>
      </c>
      <c r="B23" s="8"/>
      <c r="C23" s="10" t="str">
        <f>IF($B23="","",VLOOKUP($B23,手順1!$B$19:$G$105,2,FALSE))</f>
        <v/>
      </c>
      <c r="D23" s="10" t="str">
        <f>IF($B23="","",VLOOKUP($B23,手順1!$B$19:$G$105,3,FALSE))</f>
        <v/>
      </c>
      <c r="E23" s="10" t="str">
        <f>IF($B23="","",VLOOKUP($B23,手順1!$B$19:$G$105,4,FALSE))</f>
        <v/>
      </c>
      <c r="F23" s="10" t="str">
        <f>IF($B23="","",VLOOKUP($B23,手順1!$B$19:$G$105,5,FALSE))</f>
        <v/>
      </c>
      <c r="G23" s="10" t="str">
        <f>IF($B23="","",VLOOKUP($B23,手順1!$B$19:$G$105,6,FALSE))</f>
        <v/>
      </c>
      <c r="H23" s="11" t="str">
        <f t="shared" si="0"/>
        <v/>
      </c>
      <c r="I23" s="21"/>
      <c r="J23" s="4"/>
      <c r="K23" s="4"/>
      <c r="L23" s="4"/>
      <c r="M23" s="5"/>
      <c r="R23" s="12"/>
      <c r="W23" s="1">
        <v>12</v>
      </c>
      <c r="X23" s="1" t="str">
        <f t="shared" si="2"/>
        <v/>
      </c>
      <c r="Y23" s="43">
        <f t="shared" si="3"/>
        <v>0</v>
      </c>
      <c r="Z23" s="43"/>
      <c r="AA23" s="43"/>
      <c r="AB23" s="43" t="str">
        <f t="shared" si="4"/>
        <v/>
      </c>
      <c r="AC23" s="43">
        <f t="shared" si="5"/>
        <v>0</v>
      </c>
      <c r="AD23" s="43"/>
      <c r="AE23" s="43"/>
      <c r="AF23" s="43"/>
      <c r="AG23" s="43"/>
      <c r="AH23" s="43"/>
    </row>
    <row r="24" spans="1:34" x14ac:dyDescent="0.45">
      <c r="A24" s="1" t="str">
        <f t="shared" si="1"/>
        <v/>
      </c>
      <c r="B24" s="8"/>
      <c r="C24" s="10" t="str">
        <f>IF($B24="","",VLOOKUP($B24,手順1!$B$19:$G$105,2,FALSE))</f>
        <v/>
      </c>
      <c r="D24" s="10" t="str">
        <f>IF($B24="","",VLOOKUP($B24,手順1!$B$19:$G$105,3,FALSE))</f>
        <v/>
      </c>
      <c r="E24" s="10" t="str">
        <f>IF($B24="","",VLOOKUP($B24,手順1!$B$19:$G$105,4,FALSE))</f>
        <v/>
      </c>
      <c r="F24" s="10" t="str">
        <f>IF($B24="","",VLOOKUP($B24,手順1!$B$19:$G$105,5,FALSE))</f>
        <v/>
      </c>
      <c r="G24" s="10" t="str">
        <f>IF($B24="","",VLOOKUP($B24,手順1!$B$19:$G$105,6,FALSE))</f>
        <v/>
      </c>
      <c r="H24" s="11" t="str">
        <f t="shared" si="0"/>
        <v/>
      </c>
      <c r="I24" s="21"/>
      <c r="J24" s="4"/>
      <c r="K24" s="4"/>
      <c r="L24" s="4"/>
      <c r="M24" s="5"/>
      <c r="R24" s="12"/>
      <c r="W24" s="1">
        <v>13</v>
      </c>
      <c r="X24" s="1" t="str">
        <f t="shared" si="2"/>
        <v/>
      </c>
      <c r="Y24" s="43">
        <f t="shared" si="3"/>
        <v>0</v>
      </c>
      <c r="Z24" s="43"/>
      <c r="AA24" s="43"/>
      <c r="AB24" s="43" t="str">
        <f t="shared" si="4"/>
        <v/>
      </c>
      <c r="AC24" s="43">
        <f t="shared" si="5"/>
        <v>0</v>
      </c>
      <c r="AD24" s="43"/>
      <c r="AE24" s="43"/>
      <c r="AF24" s="43"/>
      <c r="AG24" s="43"/>
      <c r="AH24" s="43"/>
    </row>
    <row r="25" spans="1:34" x14ac:dyDescent="0.45">
      <c r="A25" s="1" t="str">
        <f t="shared" si="1"/>
        <v/>
      </c>
      <c r="B25" s="8"/>
      <c r="C25" s="10" t="str">
        <f>IF($B25="","",VLOOKUP($B25,手順1!$B$19:$G$105,2,FALSE))</f>
        <v/>
      </c>
      <c r="D25" s="10" t="str">
        <f>IF($B25="","",VLOOKUP($B25,手順1!$B$19:$G$105,3,FALSE))</f>
        <v/>
      </c>
      <c r="E25" s="10" t="str">
        <f>IF($B25="","",VLOOKUP($B25,手順1!$B$19:$G$105,4,FALSE))</f>
        <v/>
      </c>
      <c r="F25" s="10" t="str">
        <f>IF($B25="","",VLOOKUP($B25,手順1!$B$19:$G$105,5,FALSE))</f>
        <v/>
      </c>
      <c r="G25" s="10" t="str">
        <f>IF($B25="","",VLOOKUP($B25,手順1!$B$19:$G$105,6,FALSE))</f>
        <v/>
      </c>
      <c r="H25" s="11" t="str">
        <f t="shared" si="0"/>
        <v/>
      </c>
      <c r="I25" s="21"/>
      <c r="J25" s="4"/>
      <c r="K25" s="4"/>
      <c r="L25" s="4"/>
      <c r="M25" s="5"/>
      <c r="R25" s="12"/>
      <c r="W25" s="1">
        <v>14</v>
      </c>
      <c r="X25" s="1" t="str">
        <f t="shared" si="2"/>
        <v/>
      </c>
      <c r="Y25" s="43">
        <f t="shared" si="3"/>
        <v>0</v>
      </c>
      <c r="Z25" s="43"/>
      <c r="AA25" s="43"/>
      <c r="AB25" s="43" t="str">
        <f t="shared" si="4"/>
        <v/>
      </c>
      <c r="AC25" s="43">
        <f t="shared" si="5"/>
        <v>0</v>
      </c>
      <c r="AD25" s="43"/>
      <c r="AE25" s="43"/>
      <c r="AF25" s="43"/>
      <c r="AG25" s="43"/>
      <c r="AH25" s="43"/>
    </row>
    <row r="26" spans="1:34" x14ac:dyDescent="0.45">
      <c r="A26" s="1" t="str">
        <f t="shared" si="1"/>
        <v/>
      </c>
      <c r="B26" s="8"/>
      <c r="C26" s="10" t="str">
        <f>IF($B26="","",VLOOKUP($B26,手順1!$B$19:$G$105,2,FALSE))</f>
        <v/>
      </c>
      <c r="D26" s="10" t="str">
        <f>IF($B26="","",VLOOKUP($B26,手順1!$B$19:$G$105,3,FALSE))</f>
        <v/>
      </c>
      <c r="E26" s="10" t="str">
        <f>IF($B26="","",VLOOKUP($B26,手順1!$B$19:$G$105,4,FALSE))</f>
        <v/>
      </c>
      <c r="F26" s="10" t="str">
        <f>IF($B26="","",VLOOKUP($B26,手順1!$B$19:$G$105,5,FALSE))</f>
        <v/>
      </c>
      <c r="G26" s="10" t="str">
        <f>IF($B26="","",VLOOKUP($B26,手順1!$B$19:$G$105,6,FALSE))</f>
        <v/>
      </c>
      <c r="H26" s="11" t="str">
        <f t="shared" si="0"/>
        <v/>
      </c>
      <c r="I26" s="21"/>
      <c r="J26" s="4"/>
      <c r="K26" s="4"/>
      <c r="L26" s="4"/>
      <c r="M26" s="5"/>
      <c r="R26" s="12"/>
      <c r="W26" s="1">
        <v>15</v>
      </c>
      <c r="X26" s="1" t="str">
        <f t="shared" si="2"/>
        <v/>
      </c>
      <c r="Y26" s="43">
        <f t="shared" si="3"/>
        <v>0</v>
      </c>
      <c r="Z26" s="43"/>
      <c r="AA26" s="43"/>
      <c r="AB26" s="43" t="str">
        <f t="shared" si="4"/>
        <v/>
      </c>
      <c r="AC26" s="43">
        <f t="shared" si="5"/>
        <v>0</v>
      </c>
      <c r="AD26" s="43"/>
      <c r="AE26" s="43"/>
      <c r="AF26" s="43"/>
      <c r="AG26" s="43"/>
      <c r="AH26" s="43"/>
    </row>
    <row r="27" spans="1:34" x14ac:dyDescent="0.45">
      <c r="A27" s="1" t="str">
        <f t="shared" si="1"/>
        <v/>
      </c>
      <c r="B27" s="8"/>
      <c r="C27" s="10" t="str">
        <f>IF($B27="","",VLOOKUP($B27,手順1!$B$19:$G$105,2,FALSE))</f>
        <v/>
      </c>
      <c r="D27" s="10" t="str">
        <f>IF($B27="","",VLOOKUP($B27,手順1!$B$19:$G$105,3,FALSE))</f>
        <v/>
      </c>
      <c r="E27" s="10" t="str">
        <f>IF($B27="","",VLOOKUP($B27,手順1!$B$19:$G$105,4,FALSE))</f>
        <v/>
      </c>
      <c r="F27" s="10" t="str">
        <f>IF($B27="","",VLOOKUP($B27,手順1!$B$19:$G$105,5,FALSE))</f>
        <v/>
      </c>
      <c r="G27" s="10" t="str">
        <f>IF($B27="","",VLOOKUP($B27,手順1!$B$19:$G$105,6,FALSE))</f>
        <v/>
      </c>
      <c r="H27" s="11" t="str">
        <f t="shared" si="0"/>
        <v/>
      </c>
      <c r="I27" s="21"/>
      <c r="J27" s="4"/>
      <c r="K27" s="4"/>
      <c r="L27" s="4"/>
      <c r="M27" s="5"/>
      <c r="R27" s="12"/>
      <c r="W27" s="1">
        <v>16</v>
      </c>
      <c r="X27" s="1" t="str">
        <f t="shared" si="2"/>
        <v/>
      </c>
      <c r="Y27" s="43">
        <f t="shared" si="3"/>
        <v>0</v>
      </c>
      <c r="Z27" s="43"/>
      <c r="AA27" s="43"/>
      <c r="AB27" s="43" t="str">
        <f t="shared" si="4"/>
        <v/>
      </c>
      <c r="AC27" s="43">
        <f t="shared" si="5"/>
        <v>0</v>
      </c>
      <c r="AD27" s="43"/>
      <c r="AE27" s="43"/>
      <c r="AF27" s="43"/>
      <c r="AG27" s="43"/>
      <c r="AH27" s="43"/>
    </row>
    <row r="28" spans="1:34" x14ac:dyDescent="0.45">
      <c r="A28" s="1" t="str">
        <f t="shared" si="1"/>
        <v/>
      </c>
      <c r="B28" s="8"/>
      <c r="C28" s="10" t="str">
        <f>IF($B28="","",VLOOKUP($B28,手順1!$B$19:$G$105,2,FALSE))</f>
        <v/>
      </c>
      <c r="D28" s="10" t="str">
        <f>IF($B28="","",VLOOKUP($B28,手順1!$B$19:$G$105,3,FALSE))</f>
        <v/>
      </c>
      <c r="E28" s="10" t="str">
        <f>IF($B28="","",VLOOKUP($B28,手順1!$B$19:$G$105,4,FALSE))</f>
        <v/>
      </c>
      <c r="F28" s="10" t="str">
        <f>IF($B28="","",VLOOKUP($B28,手順1!$B$19:$G$105,5,FALSE))</f>
        <v/>
      </c>
      <c r="G28" s="10" t="str">
        <f>IF($B28="","",VLOOKUP($B28,手順1!$B$19:$G$105,6,FALSE))</f>
        <v/>
      </c>
      <c r="H28" s="11" t="str">
        <f t="shared" si="0"/>
        <v/>
      </c>
      <c r="I28" s="21"/>
      <c r="J28" s="4"/>
      <c r="K28" s="4"/>
      <c r="L28" s="4"/>
      <c r="M28" s="5"/>
      <c r="R28" s="12"/>
      <c r="W28" s="1">
        <v>17</v>
      </c>
      <c r="X28" s="1" t="str">
        <f t="shared" si="2"/>
        <v/>
      </c>
      <c r="Y28" s="43">
        <f t="shared" si="3"/>
        <v>0</v>
      </c>
      <c r="Z28" s="43"/>
      <c r="AA28" s="43"/>
      <c r="AB28" s="43" t="str">
        <f t="shared" si="4"/>
        <v/>
      </c>
      <c r="AC28" s="43">
        <f t="shared" si="5"/>
        <v>0</v>
      </c>
      <c r="AD28" s="43"/>
      <c r="AE28" s="43"/>
      <c r="AF28" s="43"/>
      <c r="AG28" s="43"/>
      <c r="AH28" s="43"/>
    </row>
    <row r="29" spans="1:34" x14ac:dyDescent="0.45">
      <c r="A29" s="1" t="str">
        <f t="shared" si="1"/>
        <v/>
      </c>
      <c r="B29" s="8"/>
      <c r="C29" s="10" t="str">
        <f>IF($B29="","",VLOOKUP($B29,手順1!$B$19:$G$105,2,FALSE))</f>
        <v/>
      </c>
      <c r="D29" s="10" t="str">
        <f>IF($B29="","",VLOOKUP($B29,手順1!$B$19:$G$105,3,FALSE))</f>
        <v/>
      </c>
      <c r="E29" s="10" t="str">
        <f>IF($B29="","",VLOOKUP($B29,手順1!$B$19:$G$105,4,FALSE))</f>
        <v/>
      </c>
      <c r="F29" s="10" t="str">
        <f>IF($B29="","",VLOOKUP($B29,手順1!$B$19:$G$105,5,FALSE))</f>
        <v/>
      </c>
      <c r="G29" s="10" t="str">
        <f>IF($B29="","",VLOOKUP($B29,手順1!$B$19:$G$105,6,FALSE))</f>
        <v/>
      </c>
      <c r="H29" s="11" t="str">
        <f t="shared" si="0"/>
        <v/>
      </c>
      <c r="I29" s="21"/>
      <c r="J29" s="4"/>
      <c r="K29" s="4"/>
      <c r="L29" s="4"/>
      <c r="M29" s="5"/>
      <c r="R29" s="12"/>
      <c r="W29" s="1">
        <v>18</v>
      </c>
      <c r="X29" s="1" t="str">
        <f t="shared" si="2"/>
        <v/>
      </c>
      <c r="Y29" s="43">
        <f t="shared" si="3"/>
        <v>0</v>
      </c>
      <c r="Z29" s="43"/>
      <c r="AA29" s="43"/>
      <c r="AB29" s="43" t="str">
        <f t="shared" si="4"/>
        <v/>
      </c>
      <c r="AC29" s="43">
        <f t="shared" si="5"/>
        <v>0</v>
      </c>
      <c r="AD29" s="43"/>
      <c r="AE29" s="43"/>
      <c r="AF29" s="43"/>
      <c r="AG29" s="43"/>
      <c r="AH29" s="43"/>
    </row>
    <row r="30" spans="1:34" x14ac:dyDescent="0.45">
      <c r="A30" s="1" t="str">
        <f t="shared" si="1"/>
        <v/>
      </c>
      <c r="B30" s="8"/>
      <c r="C30" s="10" t="str">
        <f>IF($B30="","",VLOOKUP($B30,手順1!$B$19:$G$105,2,FALSE))</f>
        <v/>
      </c>
      <c r="D30" s="10" t="str">
        <f>IF($B30="","",VLOOKUP($B30,手順1!$B$19:$G$105,3,FALSE))</f>
        <v/>
      </c>
      <c r="E30" s="10" t="str">
        <f>IF($B30="","",VLOOKUP($B30,手順1!$B$19:$G$105,4,FALSE))</f>
        <v/>
      </c>
      <c r="F30" s="10" t="str">
        <f>IF($B30="","",VLOOKUP($B30,手順1!$B$19:$G$105,5,FALSE))</f>
        <v/>
      </c>
      <c r="G30" s="10" t="str">
        <f>IF($B30="","",VLOOKUP($B30,手順1!$B$19:$G$105,6,FALSE))</f>
        <v/>
      </c>
      <c r="H30" s="11" t="str">
        <f t="shared" si="0"/>
        <v/>
      </c>
      <c r="I30" s="21"/>
      <c r="J30" s="4"/>
      <c r="K30" s="4"/>
      <c r="L30" s="4"/>
      <c r="M30" s="5"/>
      <c r="R30" s="12"/>
      <c r="W30" s="1">
        <v>19</v>
      </c>
      <c r="X30" s="1" t="str">
        <f t="shared" si="2"/>
        <v/>
      </c>
      <c r="Y30" s="43">
        <f t="shared" si="3"/>
        <v>0</v>
      </c>
      <c r="Z30" s="43"/>
      <c r="AA30" s="43"/>
      <c r="AB30" s="43" t="str">
        <f t="shared" si="4"/>
        <v/>
      </c>
      <c r="AC30" s="43">
        <f t="shared" si="5"/>
        <v>0</v>
      </c>
      <c r="AD30" s="43"/>
      <c r="AE30" s="43"/>
      <c r="AF30" s="43"/>
      <c r="AG30" s="43"/>
      <c r="AH30" s="43"/>
    </row>
    <row r="31" spans="1:34" x14ac:dyDescent="0.45">
      <c r="A31" s="1" t="str">
        <f t="shared" si="1"/>
        <v/>
      </c>
      <c r="B31" s="8"/>
      <c r="C31" s="10" t="str">
        <f>IF($B31="","",VLOOKUP($B31,手順1!$B$19:$G$105,2,FALSE))</f>
        <v/>
      </c>
      <c r="D31" s="10" t="str">
        <f>IF($B31="","",VLOOKUP($B31,手順1!$B$19:$G$105,3,FALSE))</f>
        <v/>
      </c>
      <c r="E31" s="10" t="str">
        <f>IF($B31="","",VLOOKUP($B31,手順1!$B$19:$G$105,4,FALSE))</f>
        <v/>
      </c>
      <c r="F31" s="10" t="str">
        <f>IF($B31="","",VLOOKUP($B31,手順1!$B$19:$G$105,5,FALSE))</f>
        <v/>
      </c>
      <c r="G31" s="10" t="str">
        <f>IF($B31="","",VLOOKUP($B31,手順1!$B$19:$G$105,6,FALSE))</f>
        <v/>
      </c>
      <c r="H31" s="11" t="str">
        <f t="shared" si="0"/>
        <v/>
      </c>
      <c r="I31" s="21"/>
      <c r="J31" s="4"/>
      <c r="K31" s="4"/>
      <c r="L31" s="4"/>
      <c r="M31" s="5"/>
      <c r="R31" s="12"/>
      <c r="W31" s="1">
        <v>20</v>
      </c>
      <c r="X31" s="1" t="str">
        <f t="shared" si="2"/>
        <v/>
      </c>
      <c r="Y31" s="43">
        <f t="shared" si="3"/>
        <v>0</v>
      </c>
      <c r="Z31" s="43"/>
      <c r="AA31" s="43"/>
      <c r="AB31" s="43" t="str">
        <f t="shared" si="4"/>
        <v/>
      </c>
      <c r="AC31" s="43">
        <f t="shared" si="5"/>
        <v>0</v>
      </c>
      <c r="AD31" s="43"/>
      <c r="AE31" s="43"/>
      <c r="AF31" s="43"/>
      <c r="AG31" s="43"/>
      <c r="AH31" s="43"/>
    </row>
    <row r="32" spans="1:34" x14ac:dyDescent="0.45">
      <c r="A32" s="1" t="str">
        <f t="shared" si="1"/>
        <v/>
      </c>
      <c r="B32" s="8"/>
      <c r="C32" s="10" t="str">
        <f>IF($B32="","",VLOOKUP($B32,手順1!$B$19:$G$105,2,FALSE))</f>
        <v/>
      </c>
      <c r="D32" s="10" t="str">
        <f>IF($B32="","",VLOOKUP($B32,手順1!$B$19:$G$105,3,FALSE))</f>
        <v/>
      </c>
      <c r="E32" s="10" t="str">
        <f>IF($B32="","",VLOOKUP($B32,手順1!$B$19:$G$105,4,FALSE))</f>
        <v/>
      </c>
      <c r="F32" s="10" t="str">
        <f>IF($B32="","",VLOOKUP($B32,手順1!$B$19:$G$105,5,FALSE))</f>
        <v/>
      </c>
      <c r="G32" s="10" t="str">
        <f>IF($B32="","",VLOOKUP($B32,手順1!$B$19:$G$105,6,FALSE))</f>
        <v/>
      </c>
      <c r="H32" s="11" t="str">
        <f t="shared" si="0"/>
        <v/>
      </c>
      <c r="I32" s="21"/>
      <c r="J32" s="4"/>
      <c r="K32" s="4"/>
      <c r="L32" s="4"/>
      <c r="M32" s="5"/>
      <c r="R32" s="12"/>
      <c r="W32" s="1">
        <v>21</v>
      </c>
      <c r="X32" s="1" t="str">
        <f t="shared" si="2"/>
        <v/>
      </c>
      <c r="Y32" s="43">
        <f t="shared" si="3"/>
        <v>0</v>
      </c>
      <c r="Z32" s="43"/>
      <c r="AA32" s="43"/>
      <c r="AB32" s="43" t="str">
        <f t="shared" si="4"/>
        <v/>
      </c>
      <c r="AC32" s="43">
        <f t="shared" si="5"/>
        <v>0</v>
      </c>
      <c r="AD32" s="43"/>
      <c r="AE32" s="43"/>
      <c r="AF32" s="43"/>
      <c r="AG32" s="43"/>
      <c r="AH32" s="43"/>
    </row>
    <row r="33" spans="1:34" x14ac:dyDescent="0.45">
      <c r="A33" s="1" t="str">
        <f t="shared" si="1"/>
        <v/>
      </c>
      <c r="B33" s="8"/>
      <c r="C33" s="10" t="str">
        <f>IF($B33="","",VLOOKUP($B33,手順1!$B$19:$G$105,2,FALSE))</f>
        <v/>
      </c>
      <c r="D33" s="10" t="str">
        <f>IF($B33="","",VLOOKUP($B33,手順1!$B$19:$G$105,3,FALSE))</f>
        <v/>
      </c>
      <c r="E33" s="10" t="str">
        <f>IF($B33="","",VLOOKUP($B33,手順1!$B$19:$G$105,4,FALSE))</f>
        <v/>
      </c>
      <c r="F33" s="10" t="str">
        <f>IF($B33="","",VLOOKUP($B33,手順1!$B$19:$G$105,5,FALSE))</f>
        <v/>
      </c>
      <c r="G33" s="10" t="str">
        <f>IF($B33="","",VLOOKUP($B33,手順1!$B$19:$G$105,6,FALSE))</f>
        <v/>
      </c>
      <c r="H33" s="11" t="str">
        <f t="shared" si="0"/>
        <v/>
      </c>
      <c r="I33" s="21"/>
      <c r="J33" s="4"/>
      <c r="K33" s="4"/>
      <c r="L33" s="4"/>
      <c r="M33" s="5"/>
      <c r="R33" s="12"/>
      <c r="W33" s="1">
        <v>22</v>
      </c>
      <c r="X33" s="1" t="str">
        <f t="shared" si="2"/>
        <v/>
      </c>
      <c r="Y33" s="43">
        <f t="shared" si="3"/>
        <v>0</v>
      </c>
      <c r="Z33" s="43"/>
      <c r="AA33" s="43"/>
      <c r="AB33" s="43" t="str">
        <f t="shared" si="4"/>
        <v/>
      </c>
      <c r="AC33" s="43">
        <f t="shared" si="5"/>
        <v>0</v>
      </c>
      <c r="AD33" s="43"/>
      <c r="AE33" s="43"/>
      <c r="AF33" s="43"/>
      <c r="AG33" s="43"/>
      <c r="AH33" s="43"/>
    </row>
    <row r="34" spans="1:34" x14ac:dyDescent="0.45">
      <c r="A34" s="1" t="str">
        <f t="shared" si="1"/>
        <v/>
      </c>
      <c r="B34" s="8"/>
      <c r="C34" s="10" t="str">
        <f>IF($B34="","",VLOOKUP($B34,手順1!$B$19:$G$105,2,FALSE))</f>
        <v/>
      </c>
      <c r="D34" s="10" t="str">
        <f>IF($B34="","",VLOOKUP($B34,手順1!$B$19:$G$105,3,FALSE))</f>
        <v/>
      </c>
      <c r="E34" s="10" t="str">
        <f>IF($B34="","",VLOOKUP($B34,手順1!$B$19:$G$105,4,FALSE))</f>
        <v/>
      </c>
      <c r="F34" s="10" t="str">
        <f>IF($B34="","",VLOOKUP($B34,手順1!$B$19:$G$105,5,FALSE))</f>
        <v/>
      </c>
      <c r="G34" s="10" t="str">
        <f>IF($B34="","",VLOOKUP($B34,手順1!$B$19:$G$105,6,FALSE))</f>
        <v/>
      </c>
      <c r="H34" s="11" t="str">
        <f t="shared" si="0"/>
        <v/>
      </c>
      <c r="I34" s="21"/>
      <c r="J34" s="4"/>
      <c r="K34" s="4"/>
      <c r="L34" s="4"/>
      <c r="M34" s="5"/>
      <c r="R34" s="12"/>
      <c r="W34" s="1">
        <v>23</v>
      </c>
      <c r="X34" s="1" t="str">
        <f t="shared" si="2"/>
        <v/>
      </c>
      <c r="Y34" s="43">
        <f t="shared" si="3"/>
        <v>0</v>
      </c>
      <c r="Z34" s="43"/>
      <c r="AA34" s="43"/>
      <c r="AB34" s="43" t="str">
        <f t="shared" si="4"/>
        <v/>
      </c>
      <c r="AC34" s="43">
        <f t="shared" si="5"/>
        <v>0</v>
      </c>
      <c r="AD34" s="43"/>
      <c r="AE34" s="43"/>
      <c r="AF34" s="43"/>
      <c r="AG34" s="43"/>
      <c r="AH34" s="43"/>
    </row>
    <row r="35" spans="1:34" x14ac:dyDescent="0.45">
      <c r="A35" s="1" t="str">
        <f t="shared" si="1"/>
        <v/>
      </c>
      <c r="B35" s="8"/>
      <c r="C35" s="10" t="str">
        <f>IF($B35="","",VLOOKUP($B35,手順1!$B$19:$G$105,2,FALSE))</f>
        <v/>
      </c>
      <c r="D35" s="10" t="str">
        <f>IF($B35="","",VLOOKUP($B35,手順1!$B$19:$G$105,3,FALSE))</f>
        <v/>
      </c>
      <c r="E35" s="10" t="str">
        <f>IF($B35="","",VLOOKUP($B35,手順1!$B$19:$G$105,4,FALSE))</f>
        <v/>
      </c>
      <c r="F35" s="10" t="str">
        <f>IF($B35="","",VLOOKUP($B35,手順1!$B$19:$G$105,5,FALSE))</f>
        <v/>
      </c>
      <c r="G35" s="10" t="str">
        <f>IF($B35="","",VLOOKUP($B35,手順1!$B$19:$G$105,6,FALSE))</f>
        <v/>
      </c>
      <c r="H35" s="11" t="str">
        <f t="shared" si="0"/>
        <v/>
      </c>
      <c r="I35" s="21"/>
      <c r="J35" s="4"/>
      <c r="K35" s="4"/>
      <c r="L35" s="4"/>
      <c r="M35" s="5"/>
      <c r="R35" s="12"/>
      <c r="W35" s="1">
        <v>24</v>
      </c>
      <c r="X35" s="1" t="str">
        <f t="shared" si="2"/>
        <v/>
      </c>
      <c r="Y35" s="43">
        <f t="shared" si="3"/>
        <v>0</v>
      </c>
      <c r="Z35" s="43"/>
      <c r="AA35" s="43"/>
      <c r="AB35" s="43" t="str">
        <f t="shared" si="4"/>
        <v/>
      </c>
      <c r="AC35" s="43">
        <f t="shared" si="5"/>
        <v>0</v>
      </c>
      <c r="AD35" s="43"/>
      <c r="AE35" s="43"/>
      <c r="AF35" s="43"/>
      <c r="AG35" s="43"/>
      <c r="AH35" s="43"/>
    </row>
    <row r="36" spans="1:34" x14ac:dyDescent="0.45">
      <c r="A36" s="1" t="str">
        <f t="shared" si="1"/>
        <v/>
      </c>
      <c r="B36" s="8"/>
      <c r="C36" s="10" t="str">
        <f>IF($B36="","",VLOOKUP($B36,手順1!$B$19:$G$105,2,FALSE))</f>
        <v/>
      </c>
      <c r="D36" s="10" t="str">
        <f>IF($B36="","",VLOOKUP($B36,手順1!$B$19:$G$105,3,FALSE))</f>
        <v/>
      </c>
      <c r="E36" s="10" t="str">
        <f>IF($B36="","",VLOOKUP($B36,手順1!$B$19:$G$105,4,FALSE))</f>
        <v/>
      </c>
      <c r="F36" s="10" t="str">
        <f>IF($B36="","",VLOOKUP($B36,手順1!$B$19:$G$105,5,FALSE))</f>
        <v/>
      </c>
      <c r="G36" s="10" t="str">
        <f>IF($B36="","",VLOOKUP($B36,手順1!$B$19:$G$105,6,FALSE))</f>
        <v/>
      </c>
      <c r="H36" s="11" t="str">
        <f t="shared" si="0"/>
        <v/>
      </c>
      <c r="I36" s="21"/>
      <c r="J36" s="4"/>
      <c r="K36" s="4"/>
      <c r="L36" s="4"/>
      <c r="M36" s="5"/>
      <c r="R36" s="12"/>
      <c r="W36" s="1">
        <v>25</v>
      </c>
      <c r="X36" s="1" t="str">
        <f t="shared" si="2"/>
        <v/>
      </c>
      <c r="Y36" s="43">
        <f t="shared" si="3"/>
        <v>0</v>
      </c>
      <c r="Z36" s="43"/>
      <c r="AA36" s="43"/>
      <c r="AB36" s="43" t="str">
        <f t="shared" si="4"/>
        <v/>
      </c>
      <c r="AC36" s="43">
        <f t="shared" si="5"/>
        <v>0</v>
      </c>
      <c r="AD36" s="43"/>
      <c r="AE36" s="43"/>
      <c r="AF36" s="43"/>
      <c r="AG36" s="43"/>
      <c r="AH36" s="43"/>
    </row>
    <row r="37" spans="1:34" x14ac:dyDescent="0.45">
      <c r="A37" s="1" t="str">
        <f t="shared" si="1"/>
        <v/>
      </c>
      <c r="B37" s="8"/>
      <c r="C37" s="10" t="str">
        <f>IF($B37="","",VLOOKUP($B37,手順1!$B$19:$G$105,2,FALSE))</f>
        <v/>
      </c>
      <c r="D37" s="10" t="str">
        <f>IF($B37="","",VLOOKUP($B37,手順1!$B$19:$G$105,3,FALSE))</f>
        <v/>
      </c>
      <c r="E37" s="10" t="str">
        <f>IF($B37="","",VLOOKUP($B37,手順1!$B$19:$G$105,4,FALSE))</f>
        <v/>
      </c>
      <c r="F37" s="10" t="str">
        <f>IF($B37="","",VLOOKUP($B37,手順1!$B$19:$G$105,5,FALSE))</f>
        <v/>
      </c>
      <c r="G37" s="10" t="str">
        <f>IF($B37="","",VLOOKUP($B37,手順1!$B$19:$G$105,6,FALSE))</f>
        <v/>
      </c>
      <c r="H37" s="11" t="str">
        <f t="shared" si="0"/>
        <v/>
      </c>
      <c r="I37" s="21"/>
      <c r="J37" s="4"/>
      <c r="K37" s="4"/>
      <c r="L37" s="4"/>
      <c r="M37" s="5"/>
      <c r="R37" s="12"/>
      <c r="W37" s="1">
        <v>26</v>
      </c>
      <c r="X37" s="1" t="str">
        <f t="shared" si="2"/>
        <v/>
      </c>
      <c r="Y37" s="43">
        <f t="shared" si="3"/>
        <v>0</v>
      </c>
      <c r="Z37" s="43"/>
      <c r="AA37" s="43"/>
      <c r="AB37" s="43" t="str">
        <f t="shared" si="4"/>
        <v/>
      </c>
      <c r="AC37" s="43">
        <f t="shared" si="5"/>
        <v>0</v>
      </c>
      <c r="AD37" s="43"/>
      <c r="AE37" s="43"/>
      <c r="AF37" s="43"/>
      <c r="AG37" s="43"/>
      <c r="AH37" s="43"/>
    </row>
    <row r="38" spans="1:34" x14ac:dyDescent="0.45">
      <c r="A38" s="1" t="str">
        <f t="shared" si="1"/>
        <v/>
      </c>
      <c r="B38" s="8"/>
      <c r="C38" s="10" t="str">
        <f>IF($B38="","",VLOOKUP($B38,手順1!$B$19:$G$105,2,FALSE))</f>
        <v/>
      </c>
      <c r="D38" s="10" t="str">
        <f>IF($B38="","",VLOOKUP($B38,手順1!$B$19:$G$105,3,FALSE))</f>
        <v/>
      </c>
      <c r="E38" s="10" t="str">
        <f>IF($B38="","",VLOOKUP($B38,手順1!$B$19:$G$105,4,FALSE))</f>
        <v/>
      </c>
      <c r="F38" s="10" t="str">
        <f>IF($B38="","",VLOOKUP($B38,手順1!$B$19:$G$105,5,FALSE))</f>
        <v/>
      </c>
      <c r="G38" s="10" t="str">
        <f>IF($B38="","",VLOOKUP($B38,手順1!$B$19:$G$105,6,FALSE))</f>
        <v/>
      </c>
      <c r="H38" s="11" t="str">
        <f t="shared" si="0"/>
        <v/>
      </c>
      <c r="I38" s="21"/>
      <c r="J38" s="4"/>
      <c r="K38" s="4"/>
      <c r="L38" s="4"/>
      <c r="M38" s="5"/>
      <c r="R38" s="12"/>
      <c r="W38" s="1">
        <v>27</v>
      </c>
      <c r="X38" s="1" t="str">
        <f t="shared" si="2"/>
        <v/>
      </c>
      <c r="Y38" s="43">
        <f t="shared" si="3"/>
        <v>0</v>
      </c>
      <c r="Z38" s="43"/>
      <c r="AA38" s="43"/>
      <c r="AB38" s="43" t="str">
        <f t="shared" si="4"/>
        <v/>
      </c>
      <c r="AC38" s="43">
        <f t="shared" si="5"/>
        <v>0</v>
      </c>
      <c r="AD38" s="43"/>
      <c r="AE38" s="43"/>
      <c r="AF38" s="43"/>
      <c r="AG38" s="43"/>
      <c r="AH38" s="43"/>
    </row>
    <row r="39" spans="1:34" x14ac:dyDescent="0.45">
      <c r="A39" s="1" t="str">
        <f t="shared" si="1"/>
        <v/>
      </c>
      <c r="B39" s="8"/>
      <c r="C39" s="10" t="str">
        <f>IF($B39="","",VLOOKUP($B39,手順1!$B$19:$G$105,2,FALSE))</f>
        <v/>
      </c>
      <c r="D39" s="10" t="str">
        <f>IF($B39="","",VLOOKUP($B39,手順1!$B$19:$G$105,3,FALSE))</f>
        <v/>
      </c>
      <c r="E39" s="10" t="str">
        <f>IF($B39="","",VLOOKUP($B39,手順1!$B$19:$G$105,4,FALSE))</f>
        <v/>
      </c>
      <c r="F39" s="10" t="str">
        <f>IF($B39="","",VLOOKUP($B39,手順1!$B$19:$G$105,5,FALSE))</f>
        <v/>
      </c>
      <c r="G39" s="10" t="str">
        <f>IF($B39="","",VLOOKUP($B39,手順1!$B$19:$G$105,6,FALSE))</f>
        <v/>
      </c>
      <c r="H39" s="11" t="str">
        <f t="shared" si="0"/>
        <v/>
      </c>
      <c r="I39" s="21"/>
      <c r="J39" s="4"/>
      <c r="K39" s="4"/>
      <c r="L39" s="4"/>
      <c r="M39" s="5"/>
      <c r="R39" s="12"/>
      <c r="W39" s="1">
        <v>28</v>
      </c>
      <c r="X39" s="1" t="str">
        <f t="shared" si="2"/>
        <v/>
      </c>
      <c r="Y39" s="43">
        <f t="shared" si="3"/>
        <v>0</v>
      </c>
      <c r="Z39" s="43"/>
      <c r="AA39" s="43"/>
      <c r="AB39" s="43" t="str">
        <f t="shared" si="4"/>
        <v/>
      </c>
      <c r="AC39" s="43">
        <f t="shared" si="5"/>
        <v>0</v>
      </c>
      <c r="AD39" s="43"/>
      <c r="AE39" s="43"/>
      <c r="AF39" s="43"/>
      <c r="AG39" s="43"/>
      <c r="AH39" s="43"/>
    </row>
    <row r="40" spans="1:34" x14ac:dyDescent="0.45">
      <c r="A40" s="1" t="str">
        <f t="shared" si="1"/>
        <v/>
      </c>
      <c r="B40" s="8"/>
      <c r="C40" s="10" t="str">
        <f>IF($B40="","",VLOOKUP($B40,手順1!$B$19:$G$105,2,FALSE))</f>
        <v/>
      </c>
      <c r="D40" s="10" t="str">
        <f>IF($B40="","",VLOOKUP($B40,手順1!$B$19:$G$105,3,FALSE))</f>
        <v/>
      </c>
      <c r="E40" s="10" t="str">
        <f>IF($B40="","",VLOOKUP($B40,手順1!$B$19:$G$105,4,FALSE))</f>
        <v/>
      </c>
      <c r="F40" s="10" t="str">
        <f>IF($B40="","",VLOOKUP($B40,手順1!$B$19:$G$105,5,FALSE))</f>
        <v/>
      </c>
      <c r="G40" s="10" t="str">
        <f>IF($B40="","",VLOOKUP($B40,手順1!$B$19:$G$105,6,FALSE))</f>
        <v/>
      </c>
      <c r="H40" s="11" t="str">
        <f t="shared" si="0"/>
        <v/>
      </c>
      <c r="I40" s="21"/>
      <c r="J40" s="4"/>
      <c r="K40" s="4"/>
      <c r="L40" s="4"/>
      <c r="M40" s="5"/>
      <c r="R40" s="12"/>
      <c r="W40" s="1">
        <v>29</v>
      </c>
      <c r="X40" s="1" t="str">
        <f t="shared" si="2"/>
        <v/>
      </c>
      <c r="Y40" s="43">
        <f t="shared" si="3"/>
        <v>0</v>
      </c>
      <c r="Z40" s="43"/>
      <c r="AA40" s="43"/>
      <c r="AB40" s="43" t="str">
        <f t="shared" si="4"/>
        <v/>
      </c>
      <c r="AC40" s="43">
        <f t="shared" si="5"/>
        <v>0</v>
      </c>
      <c r="AD40" s="43"/>
      <c r="AE40" s="43"/>
      <c r="AF40" s="43"/>
      <c r="AG40" s="43"/>
      <c r="AH40" s="43"/>
    </row>
    <row r="41" spans="1:34" x14ac:dyDescent="0.45">
      <c r="A41" s="1" t="str">
        <f t="shared" si="1"/>
        <v/>
      </c>
      <c r="B41" s="8"/>
      <c r="C41" s="10" t="str">
        <f>IF($B41="","",VLOOKUP($B41,手順1!$B$19:$G$105,2,FALSE))</f>
        <v/>
      </c>
      <c r="D41" s="10" t="str">
        <f>IF($B41="","",VLOOKUP($B41,手順1!$B$19:$G$105,3,FALSE))</f>
        <v/>
      </c>
      <c r="E41" s="10" t="str">
        <f>IF($B41="","",VLOOKUP($B41,手順1!$B$19:$G$105,4,FALSE))</f>
        <v/>
      </c>
      <c r="F41" s="10" t="str">
        <f>IF($B41="","",VLOOKUP($B41,手順1!$B$19:$G$105,5,FALSE))</f>
        <v/>
      </c>
      <c r="G41" s="10" t="str">
        <f>IF($B41="","",VLOOKUP($B41,手順1!$B$19:$G$105,6,FALSE))</f>
        <v/>
      </c>
      <c r="H41" s="11" t="str">
        <f t="shared" si="0"/>
        <v/>
      </c>
      <c r="I41" s="21"/>
      <c r="J41" s="4"/>
      <c r="K41" s="4"/>
      <c r="L41" s="4"/>
      <c r="M41" s="5"/>
      <c r="R41" s="12"/>
      <c r="W41" s="1">
        <v>30</v>
      </c>
      <c r="X41" s="1" t="str">
        <f t="shared" si="2"/>
        <v/>
      </c>
      <c r="Y41" s="43">
        <f t="shared" si="3"/>
        <v>0</v>
      </c>
      <c r="Z41" s="43"/>
      <c r="AA41" s="43"/>
      <c r="AB41" s="43" t="str">
        <f t="shared" si="4"/>
        <v/>
      </c>
      <c r="AC41" s="43">
        <f t="shared" si="5"/>
        <v>0</v>
      </c>
      <c r="AD41" s="43"/>
      <c r="AE41" s="43"/>
      <c r="AF41" s="43"/>
      <c r="AG41" s="43"/>
      <c r="AH41" s="43"/>
    </row>
    <row r="42" spans="1:34" x14ac:dyDescent="0.45">
      <c r="A42" s="1" t="str">
        <f t="shared" si="1"/>
        <v/>
      </c>
      <c r="B42" s="8"/>
      <c r="C42" s="10" t="str">
        <f>IF($B42="","",VLOOKUP($B42,手順1!$B$19:$G$105,2,FALSE))</f>
        <v/>
      </c>
      <c r="D42" s="10" t="str">
        <f>IF($B42="","",VLOOKUP($B42,手順1!$B$19:$G$105,3,FALSE))</f>
        <v/>
      </c>
      <c r="E42" s="10" t="str">
        <f>IF($B42="","",VLOOKUP($B42,手順1!$B$19:$G$105,4,FALSE))</f>
        <v/>
      </c>
      <c r="F42" s="10" t="str">
        <f>IF($B42="","",VLOOKUP($B42,手順1!$B$19:$G$105,5,FALSE))</f>
        <v/>
      </c>
      <c r="G42" s="10" t="str">
        <f>IF($B42="","",VLOOKUP($B42,手順1!$B$19:$G$105,6,FALSE))</f>
        <v/>
      </c>
      <c r="H42" s="11" t="str">
        <f t="shared" si="0"/>
        <v/>
      </c>
      <c r="I42" s="21"/>
      <c r="J42" s="4"/>
      <c r="K42" s="4"/>
      <c r="L42" s="4"/>
      <c r="M42" s="5"/>
      <c r="R42" s="12"/>
      <c r="W42" s="1">
        <v>31</v>
      </c>
      <c r="X42" s="1" t="str">
        <f t="shared" si="2"/>
        <v/>
      </c>
      <c r="Y42" s="43">
        <f t="shared" si="3"/>
        <v>0</v>
      </c>
      <c r="Z42" s="43"/>
      <c r="AA42" s="43"/>
      <c r="AB42" s="43" t="str">
        <f t="shared" si="4"/>
        <v/>
      </c>
      <c r="AC42" s="43">
        <f t="shared" si="5"/>
        <v>0</v>
      </c>
      <c r="AD42" s="43"/>
      <c r="AE42" s="43"/>
      <c r="AF42" s="43"/>
      <c r="AG42" s="43"/>
      <c r="AH42" s="43"/>
    </row>
    <row r="43" spans="1:34" x14ac:dyDescent="0.45">
      <c r="A43" s="1" t="str">
        <f t="shared" si="1"/>
        <v/>
      </c>
      <c r="B43" s="8"/>
      <c r="C43" s="10" t="str">
        <f>IF($B43="","",VLOOKUP($B43,手順1!$B$19:$G$105,2,FALSE))</f>
        <v/>
      </c>
      <c r="D43" s="10" t="str">
        <f>IF($B43="","",VLOOKUP($B43,手順1!$B$19:$G$105,3,FALSE))</f>
        <v/>
      </c>
      <c r="E43" s="10" t="str">
        <f>IF($B43="","",VLOOKUP($B43,手順1!$B$19:$G$105,4,FALSE))</f>
        <v/>
      </c>
      <c r="F43" s="10" t="str">
        <f>IF($B43="","",VLOOKUP($B43,手順1!$B$19:$G$105,5,FALSE))</f>
        <v/>
      </c>
      <c r="G43" s="10" t="str">
        <f>IF($B43="","",VLOOKUP($B43,手順1!$B$19:$G$105,6,FALSE))</f>
        <v/>
      </c>
      <c r="H43" s="11" t="str">
        <f t="shared" si="0"/>
        <v/>
      </c>
      <c r="I43" s="21"/>
      <c r="J43" s="4"/>
      <c r="K43" s="4"/>
      <c r="L43" s="4"/>
      <c r="M43" s="5"/>
      <c r="R43" s="12"/>
      <c r="W43" s="1">
        <v>32</v>
      </c>
      <c r="X43" s="1" t="str">
        <f t="shared" si="2"/>
        <v/>
      </c>
      <c r="Y43" s="43">
        <f t="shared" si="3"/>
        <v>0</v>
      </c>
      <c r="Z43" s="43"/>
      <c r="AA43" s="43"/>
      <c r="AB43" s="43" t="str">
        <f t="shared" si="4"/>
        <v/>
      </c>
      <c r="AC43" s="43">
        <f t="shared" si="5"/>
        <v>0</v>
      </c>
      <c r="AD43" s="43"/>
      <c r="AE43" s="43"/>
      <c r="AF43" s="43"/>
      <c r="AG43" s="43"/>
      <c r="AH43" s="43"/>
    </row>
    <row r="44" spans="1:34" x14ac:dyDescent="0.45">
      <c r="A44" s="1" t="str">
        <f t="shared" si="1"/>
        <v/>
      </c>
      <c r="B44" s="8"/>
      <c r="C44" s="10" t="str">
        <f>IF($B44="","",VLOOKUP($B44,手順1!$B$19:$G$105,2,FALSE))</f>
        <v/>
      </c>
      <c r="D44" s="10" t="str">
        <f>IF($B44="","",VLOOKUP($B44,手順1!$B$19:$G$105,3,FALSE))</f>
        <v/>
      </c>
      <c r="E44" s="10" t="str">
        <f>IF($B44="","",VLOOKUP($B44,手順1!$B$19:$G$105,4,FALSE))</f>
        <v/>
      </c>
      <c r="F44" s="10" t="str">
        <f>IF($B44="","",VLOOKUP($B44,手順1!$B$19:$G$105,5,FALSE))</f>
        <v/>
      </c>
      <c r="G44" s="10" t="str">
        <f>IF($B44="","",VLOOKUP($B44,手順1!$B$19:$G$105,6,FALSE))</f>
        <v/>
      </c>
      <c r="H44" s="11" t="str">
        <f t="shared" ref="H44:H75" si="6">IF(B44="","","男")</f>
        <v/>
      </c>
      <c r="I44" s="21"/>
      <c r="J44" s="4"/>
      <c r="K44" s="4"/>
      <c r="L44" s="4"/>
      <c r="M44" s="5"/>
      <c r="R44" s="12"/>
      <c r="W44" s="1">
        <v>33</v>
      </c>
      <c r="X44" s="1" t="str">
        <f t="shared" si="2"/>
        <v/>
      </c>
      <c r="Y44" s="43">
        <f t="shared" si="3"/>
        <v>0</v>
      </c>
      <c r="Z44" s="43"/>
      <c r="AA44" s="43"/>
      <c r="AB44" s="43" t="str">
        <f t="shared" si="4"/>
        <v/>
      </c>
      <c r="AC44" s="43">
        <f t="shared" si="5"/>
        <v>0</v>
      </c>
      <c r="AD44" s="43"/>
      <c r="AE44" s="43"/>
      <c r="AF44" s="43"/>
      <c r="AG44" s="43"/>
      <c r="AH44" s="43"/>
    </row>
    <row r="45" spans="1:34" x14ac:dyDescent="0.45">
      <c r="A45" s="1" t="str">
        <f t="shared" si="1"/>
        <v/>
      </c>
      <c r="B45" s="8"/>
      <c r="C45" s="10" t="str">
        <f>IF($B45="","",VLOOKUP($B45,手順1!$B$19:$G$105,2,FALSE))</f>
        <v/>
      </c>
      <c r="D45" s="10" t="str">
        <f>IF($B45="","",VLOOKUP($B45,手順1!$B$19:$G$105,3,FALSE))</f>
        <v/>
      </c>
      <c r="E45" s="10" t="str">
        <f>IF($B45="","",VLOOKUP($B45,手順1!$B$19:$G$105,4,FALSE))</f>
        <v/>
      </c>
      <c r="F45" s="10" t="str">
        <f>IF($B45="","",VLOOKUP($B45,手順1!$B$19:$G$105,5,FALSE))</f>
        <v/>
      </c>
      <c r="G45" s="10" t="str">
        <f>IF($B45="","",VLOOKUP($B45,手順1!$B$19:$G$105,6,FALSE))</f>
        <v/>
      </c>
      <c r="H45" s="11" t="str">
        <f t="shared" si="6"/>
        <v/>
      </c>
      <c r="I45" s="21"/>
      <c r="J45" s="4"/>
      <c r="K45" s="4"/>
      <c r="L45" s="4"/>
      <c r="M45" s="5"/>
      <c r="R45" s="12"/>
      <c r="W45" s="1">
        <v>34</v>
      </c>
      <c r="X45" s="1" t="str">
        <f t="shared" si="2"/>
        <v/>
      </c>
      <c r="Y45" s="43">
        <f t="shared" si="3"/>
        <v>0</v>
      </c>
      <c r="Z45" s="43"/>
      <c r="AA45" s="43"/>
      <c r="AB45" s="43" t="str">
        <f t="shared" si="4"/>
        <v/>
      </c>
      <c r="AC45" s="43">
        <f t="shared" si="5"/>
        <v>0</v>
      </c>
      <c r="AD45" s="43"/>
      <c r="AE45" s="43"/>
      <c r="AF45" s="43"/>
      <c r="AG45" s="43"/>
      <c r="AH45" s="43"/>
    </row>
    <row r="46" spans="1:34" x14ac:dyDescent="0.45">
      <c r="A46" s="1" t="str">
        <f t="shared" si="1"/>
        <v/>
      </c>
      <c r="B46" s="8"/>
      <c r="C46" s="10" t="str">
        <f>IF($B46="","",VLOOKUP($B46,手順1!$B$19:$G$105,2,FALSE))</f>
        <v/>
      </c>
      <c r="D46" s="10" t="str">
        <f>IF($B46="","",VLOOKUP($B46,手順1!$B$19:$G$105,3,FALSE))</f>
        <v/>
      </c>
      <c r="E46" s="10" t="str">
        <f>IF($B46="","",VLOOKUP($B46,手順1!$B$19:$G$105,4,FALSE))</f>
        <v/>
      </c>
      <c r="F46" s="10" t="str">
        <f>IF($B46="","",VLOOKUP($B46,手順1!$B$19:$G$105,5,FALSE))</f>
        <v/>
      </c>
      <c r="G46" s="10" t="str">
        <f>IF($B46="","",VLOOKUP($B46,手順1!$B$19:$G$105,6,FALSE))</f>
        <v/>
      </c>
      <c r="H46" s="11" t="str">
        <f t="shared" si="6"/>
        <v/>
      </c>
      <c r="I46" s="21"/>
      <c r="J46" s="4"/>
      <c r="K46" s="4"/>
      <c r="L46" s="4"/>
      <c r="M46" s="5"/>
      <c r="R46" s="12"/>
      <c r="W46" s="1">
        <v>35</v>
      </c>
      <c r="X46" s="1" t="str">
        <f t="shared" si="2"/>
        <v/>
      </c>
      <c r="Y46" s="43">
        <f t="shared" si="3"/>
        <v>0</v>
      </c>
      <c r="Z46" s="43"/>
      <c r="AA46" s="43"/>
      <c r="AB46" s="43" t="str">
        <f t="shared" si="4"/>
        <v/>
      </c>
      <c r="AC46" s="43">
        <f t="shared" si="5"/>
        <v>0</v>
      </c>
      <c r="AD46" s="43"/>
      <c r="AE46" s="43"/>
      <c r="AF46" s="43"/>
      <c r="AG46" s="43"/>
      <c r="AH46" s="43"/>
    </row>
    <row r="47" spans="1:34" x14ac:dyDescent="0.45">
      <c r="A47" s="1" t="str">
        <f t="shared" si="1"/>
        <v/>
      </c>
      <c r="B47" s="8"/>
      <c r="C47" s="10" t="str">
        <f>IF($B47="","",VLOOKUP($B47,手順1!$B$19:$G$105,2,FALSE))</f>
        <v/>
      </c>
      <c r="D47" s="10" t="str">
        <f>IF($B47="","",VLOOKUP($B47,手順1!$B$19:$G$105,3,FALSE))</f>
        <v/>
      </c>
      <c r="E47" s="10" t="str">
        <f>IF($B47="","",VLOOKUP($B47,手順1!$B$19:$G$105,4,FALSE))</f>
        <v/>
      </c>
      <c r="F47" s="10" t="str">
        <f>IF($B47="","",VLOOKUP($B47,手順1!$B$19:$G$105,5,FALSE))</f>
        <v/>
      </c>
      <c r="G47" s="10" t="str">
        <f>IF($B47="","",VLOOKUP($B47,手順1!$B$19:$G$105,6,FALSE))</f>
        <v/>
      </c>
      <c r="H47" s="11" t="str">
        <f t="shared" si="6"/>
        <v/>
      </c>
      <c r="I47" s="21"/>
      <c r="J47" s="4"/>
      <c r="K47" s="4"/>
      <c r="L47" s="4"/>
      <c r="M47" s="5"/>
      <c r="R47" s="12"/>
      <c r="W47" s="1">
        <v>36</v>
      </c>
      <c r="X47" s="1" t="str">
        <f t="shared" si="2"/>
        <v/>
      </c>
      <c r="Y47" s="43">
        <f t="shared" si="3"/>
        <v>0</v>
      </c>
      <c r="Z47" s="43"/>
      <c r="AA47" s="43"/>
      <c r="AB47" s="43" t="str">
        <f t="shared" si="4"/>
        <v/>
      </c>
      <c r="AC47" s="43">
        <f t="shared" si="5"/>
        <v>0</v>
      </c>
      <c r="AD47" s="43"/>
      <c r="AE47" s="43"/>
      <c r="AF47" s="43"/>
      <c r="AG47" s="43"/>
      <c r="AH47" s="43"/>
    </row>
    <row r="48" spans="1:34" x14ac:dyDescent="0.45">
      <c r="A48" s="1" t="str">
        <f t="shared" si="1"/>
        <v/>
      </c>
      <c r="B48" s="8"/>
      <c r="C48" s="10" t="str">
        <f>IF($B48="","",VLOOKUP($B48,手順1!$B$19:$G$105,2,FALSE))</f>
        <v/>
      </c>
      <c r="D48" s="10" t="str">
        <f>IF($B48="","",VLOOKUP($B48,手順1!$B$19:$G$105,3,FALSE))</f>
        <v/>
      </c>
      <c r="E48" s="10" t="str">
        <f>IF($B48="","",VLOOKUP($B48,手順1!$B$19:$G$105,4,FALSE))</f>
        <v/>
      </c>
      <c r="F48" s="10" t="str">
        <f>IF($B48="","",VLOOKUP($B48,手順1!$B$19:$G$105,5,FALSE))</f>
        <v/>
      </c>
      <c r="G48" s="10" t="str">
        <f>IF($B48="","",VLOOKUP($B48,手順1!$B$19:$G$105,6,FALSE))</f>
        <v/>
      </c>
      <c r="H48" s="11" t="str">
        <f t="shared" si="6"/>
        <v/>
      </c>
      <c r="I48" s="21"/>
      <c r="J48" s="4"/>
      <c r="K48" s="4"/>
      <c r="L48" s="4"/>
      <c r="M48" s="5"/>
      <c r="R48" s="12"/>
      <c r="W48" s="1">
        <v>37</v>
      </c>
      <c r="X48" s="1" t="str">
        <f t="shared" si="2"/>
        <v/>
      </c>
      <c r="Y48" s="43">
        <f t="shared" si="3"/>
        <v>0</v>
      </c>
      <c r="Z48" s="43"/>
      <c r="AA48" s="43"/>
      <c r="AB48" s="43" t="str">
        <f t="shared" si="4"/>
        <v/>
      </c>
      <c r="AC48" s="43">
        <f t="shared" si="5"/>
        <v>0</v>
      </c>
      <c r="AD48" s="43"/>
      <c r="AE48" s="43"/>
      <c r="AF48" s="43"/>
      <c r="AG48" s="43"/>
      <c r="AH48" s="43"/>
    </row>
    <row r="49" spans="1:34" x14ac:dyDescent="0.45">
      <c r="A49" s="1" t="str">
        <f t="shared" si="1"/>
        <v/>
      </c>
      <c r="B49" s="8"/>
      <c r="C49" s="10" t="str">
        <f>IF($B49="","",VLOOKUP($B49,手順1!$B$19:$G$105,2,FALSE))</f>
        <v/>
      </c>
      <c r="D49" s="10" t="str">
        <f>IF($B49="","",VLOOKUP($B49,手順1!$B$19:$G$105,3,FALSE))</f>
        <v/>
      </c>
      <c r="E49" s="10" t="str">
        <f>IF($B49="","",VLOOKUP($B49,手順1!$B$19:$G$105,4,FALSE))</f>
        <v/>
      </c>
      <c r="F49" s="10" t="str">
        <f>IF($B49="","",VLOOKUP($B49,手順1!$B$19:$G$105,5,FALSE))</f>
        <v/>
      </c>
      <c r="G49" s="10" t="str">
        <f>IF($B49="","",VLOOKUP($B49,手順1!$B$19:$G$105,6,FALSE))</f>
        <v/>
      </c>
      <c r="H49" s="11" t="str">
        <f t="shared" si="6"/>
        <v/>
      </c>
      <c r="I49" s="21"/>
      <c r="J49" s="4"/>
      <c r="K49" s="4"/>
      <c r="L49" s="4"/>
      <c r="M49" s="5"/>
      <c r="R49" s="12"/>
      <c r="W49" s="1">
        <v>38</v>
      </c>
      <c r="X49" s="1" t="str">
        <f t="shared" si="2"/>
        <v/>
      </c>
      <c r="Y49" s="43">
        <f t="shared" si="3"/>
        <v>0</v>
      </c>
      <c r="Z49" s="43"/>
      <c r="AA49" s="43"/>
      <c r="AB49" s="43" t="str">
        <f t="shared" si="4"/>
        <v/>
      </c>
      <c r="AC49" s="43">
        <f t="shared" si="5"/>
        <v>0</v>
      </c>
      <c r="AD49" s="43"/>
      <c r="AE49" s="43"/>
      <c r="AF49" s="43"/>
      <c r="AG49" s="43"/>
      <c r="AH49" s="43"/>
    </row>
    <row r="50" spans="1:34" x14ac:dyDescent="0.45">
      <c r="A50" s="1" t="str">
        <f t="shared" si="1"/>
        <v/>
      </c>
      <c r="B50" s="8"/>
      <c r="C50" s="10" t="str">
        <f>IF($B50="","",VLOOKUP($B50,手順1!$B$19:$G$105,2,FALSE))</f>
        <v/>
      </c>
      <c r="D50" s="10" t="str">
        <f>IF($B50="","",VLOOKUP($B50,手順1!$B$19:$G$105,3,FALSE))</f>
        <v/>
      </c>
      <c r="E50" s="10" t="str">
        <f>IF($B50="","",VLOOKUP($B50,手順1!$B$19:$G$105,4,FALSE))</f>
        <v/>
      </c>
      <c r="F50" s="10" t="str">
        <f>IF($B50="","",VLOOKUP($B50,手順1!$B$19:$G$105,5,FALSE))</f>
        <v/>
      </c>
      <c r="G50" s="10" t="str">
        <f>IF($B50="","",VLOOKUP($B50,手順1!$B$19:$G$105,6,FALSE))</f>
        <v/>
      </c>
      <c r="H50" s="11" t="str">
        <f t="shared" si="6"/>
        <v/>
      </c>
      <c r="I50" s="21"/>
      <c r="J50" s="4"/>
      <c r="K50" s="4"/>
      <c r="L50" s="4"/>
      <c r="M50" s="5"/>
      <c r="R50" s="12"/>
      <c r="W50" s="1">
        <v>39</v>
      </c>
      <c r="X50" s="1" t="str">
        <f t="shared" si="2"/>
        <v/>
      </c>
      <c r="Y50" s="43">
        <f t="shared" si="3"/>
        <v>0</v>
      </c>
      <c r="Z50" s="43"/>
      <c r="AA50" s="43"/>
      <c r="AB50" s="43" t="str">
        <f t="shared" si="4"/>
        <v/>
      </c>
      <c r="AC50" s="43">
        <f t="shared" si="5"/>
        <v>0</v>
      </c>
      <c r="AD50" s="43"/>
      <c r="AE50" s="43"/>
      <c r="AF50" s="43"/>
      <c r="AG50" s="43"/>
      <c r="AH50" s="43"/>
    </row>
    <row r="51" spans="1:34" x14ac:dyDescent="0.45">
      <c r="A51" s="1" t="str">
        <f t="shared" si="1"/>
        <v/>
      </c>
      <c r="B51" s="8"/>
      <c r="C51" s="10" t="str">
        <f>IF($B51="","",VLOOKUP($B51,手順1!$B$19:$G$105,2,FALSE))</f>
        <v/>
      </c>
      <c r="D51" s="10" t="str">
        <f>IF($B51="","",VLOOKUP($B51,手順1!$B$19:$G$105,3,FALSE))</f>
        <v/>
      </c>
      <c r="E51" s="10" t="str">
        <f>IF($B51="","",VLOOKUP($B51,手順1!$B$19:$G$105,4,FALSE))</f>
        <v/>
      </c>
      <c r="F51" s="10" t="str">
        <f>IF($B51="","",VLOOKUP($B51,手順1!$B$19:$G$105,5,FALSE))</f>
        <v/>
      </c>
      <c r="G51" s="10" t="str">
        <f>IF($B51="","",VLOOKUP($B51,手順1!$B$19:$G$105,6,FALSE))</f>
        <v/>
      </c>
      <c r="H51" s="11" t="str">
        <f t="shared" si="6"/>
        <v/>
      </c>
      <c r="I51" s="21"/>
      <c r="J51" s="4"/>
      <c r="K51" s="4"/>
      <c r="L51" s="4"/>
      <c r="M51" s="5"/>
      <c r="R51" s="12"/>
      <c r="W51" s="1">
        <v>40</v>
      </c>
      <c r="X51" s="1" t="str">
        <f t="shared" si="2"/>
        <v/>
      </c>
      <c r="Y51" s="43">
        <f t="shared" si="3"/>
        <v>0</v>
      </c>
      <c r="Z51" s="43"/>
      <c r="AA51" s="43"/>
      <c r="AB51" s="43" t="str">
        <f t="shared" si="4"/>
        <v/>
      </c>
      <c r="AC51" s="43">
        <f t="shared" si="5"/>
        <v>0</v>
      </c>
      <c r="AD51" s="43"/>
      <c r="AE51" s="43"/>
      <c r="AF51" s="43"/>
      <c r="AG51" s="43"/>
      <c r="AH51" s="43"/>
    </row>
    <row r="52" spans="1:34" x14ac:dyDescent="0.45">
      <c r="A52" s="1" t="str">
        <f t="shared" si="1"/>
        <v/>
      </c>
      <c r="B52" s="8"/>
      <c r="C52" s="10" t="str">
        <f>IF($B52="","",VLOOKUP($B52,手順1!$B$19:$G$105,2,FALSE))</f>
        <v/>
      </c>
      <c r="D52" s="10" t="str">
        <f>IF($B52="","",VLOOKUP($B52,手順1!$B$19:$G$105,3,FALSE))</f>
        <v/>
      </c>
      <c r="E52" s="10" t="str">
        <f>IF($B52="","",VLOOKUP($B52,手順1!$B$19:$G$105,4,FALSE))</f>
        <v/>
      </c>
      <c r="F52" s="10" t="str">
        <f>IF($B52="","",VLOOKUP($B52,手順1!$B$19:$G$105,5,FALSE))</f>
        <v/>
      </c>
      <c r="G52" s="10" t="str">
        <f>IF($B52="","",VLOOKUP($B52,手順1!$B$19:$G$105,6,FALSE))</f>
        <v/>
      </c>
      <c r="H52" s="11" t="str">
        <f t="shared" si="6"/>
        <v/>
      </c>
      <c r="I52" s="21"/>
      <c r="J52" s="4"/>
      <c r="K52" s="4"/>
      <c r="L52" s="4"/>
      <c r="M52" s="5"/>
      <c r="R52" s="12"/>
      <c r="W52" s="1">
        <v>41</v>
      </c>
      <c r="X52" s="1" t="str">
        <f t="shared" si="2"/>
        <v/>
      </c>
      <c r="Y52" s="43">
        <f t="shared" si="3"/>
        <v>0</v>
      </c>
      <c r="Z52" s="43"/>
      <c r="AA52" s="43"/>
      <c r="AB52" s="43" t="str">
        <f t="shared" si="4"/>
        <v/>
      </c>
      <c r="AC52" s="43">
        <f t="shared" si="5"/>
        <v>0</v>
      </c>
      <c r="AD52" s="43"/>
      <c r="AE52" s="43"/>
      <c r="AF52" s="43"/>
      <c r="AG52" s="43"/>
      <c r="AH52" s="43"/>
    </row>
    <row r="53" spans="1:34" x14ac:dyDescent="0.45">
      <c r="A53" s="1" t="str">
        <f t="shared" si="1"/>
        <v/>
      </c>
      <c r="B53" s="8"/>
      <c r="C53" s="10" t="str">
        <f>IF($B53="","",VLOOKUP($B53,手順1!$B$19:$G$105,2,FALSE))</f>
        <v/>
      </c>
      <c r="D53" s="10" t="str">
        <f>IF($B53="","",VLOOKUP($B53,手順1!$B$19:$G$105,3,FALSE))</f>
        <v/>
      </c>
      <c r="E53" s="10" t="str">
        <f>IF($B53="","",VLOOKUP($B53,手順1!$B$19:$G$105,4,FALSE))</f>
        <v/>
      </c>
      <c r="F53" s="10" t="str">
        <f>IF($B53="","",VLOOKUP($B53,手順1!$B$19:$G$105,5,FALSE))</f>
        <v/>
      </c>
      <c r="G53" s="10" t="str">
        <f>IF($B53="","",VLOOKUP($B53,手順1!$B$19:$G$105,6,FALSE))</f>
        <v/>
      </c>
      <c r="H53" s="11" t="str">
        <f t="shared" si="6"/>
        <v/>
      </c>
      <c r="I53" s="21"/>
      <c r="J53" s="4"/>
      <c r="K53" s="4"/>
      <c r="L53" s="4"/>
      <c r="M53" s="5"/>
      <c r="R53" s="12"/>
      <c r="W53" s="1">
        <v>42</v>
      </c>
      <c r="X53" s="1" t="str">
        <f t="shared" si="2"/>
        <v/>
      </c>
      <c r="Y53" s="43">
        <f t="shared" si="3"/>
        <v>0</v>
      </c>
      <c r="Z53" s="43"/>
      <c r="AA53" s="43"/>
      <c r="AB53" s="43" t="str">
        <f t="shared" si="4"/>
        <v/>
      </c>
      <c r="AC53" s="43">
        <f t="shared" si="5"/>
        <v>0</v>
      </c>
      <c r="AD53" s="43"/>
      <c r="AE53" s="43"/>
      <c r="AF53" s="43"/>
      <c r="AG53" s="43"/>
      <c r="AH53" s="43"/>
    </row>
    <row r="54" spans="1:34" x14ac:dyDescent="0.45">
      <c r="A54" s="1" t="str">
        <f t="shared" si="1"/>
        <v/>
      </c>
      <c r="B54" s="8"/>
      <c r="C54" s="10" t="str">
        <f>IF($B54="","",VLOOKUP($B54,手順1!$B$19:$G$105,2,FALSE))</f>
        <v/>
      </c>
      <c r="D54" s="10" t="str">
        <f>IF($B54="","",VLOOKUP($B54,手順1!$B$19:$G$105,3,FALSE))</f>
        <v/>
      </c>
      <c r="E54" s="10" t="str">
        <f>IF($B54="","",VLOOKUP($B54,手順1!$B$19:$G$105,4,FALSE))</f>
        <v/>
      </c>
      <c r="F54" s="10" t="str">
        <f>IF($B54="","",VLOOKUP($B54,手順1!$B$19:$G$105,5,FALSE))</f>
        <v/>
      </c>
      <c r="G54" s="10" t="str">
        <f>IF($B54="","",VLOOKUP($B54,手順1!$B$19:$G$105,6,FALSE))</f>
        <v/>
      </c>
      <c r="H54" s="11" t="str">
        <f t="shared" si="6"/>
        <v/>
      </c>
      <c r="I54" s="21"/>
      <c r="J54" s="4"/>
      <c r="K54" s="4"/>
      <c r="L54" s="4"/>
      <c r="M54" s="5"/>
      <c r="R54" s="12"/>
      <c r="W54" s="1">
        <v>43</v>
      </c>
      <c r="X54" s="1" t="str">
        <f t="shared" si="2"/>
        <v/>
      </c>
      <c r="Y54" s="43">
        <f t="shared" si="3"/>
        <v>0</v>
      </c>
      <c r="Z54" s="43"/>
      <c r="AA54" s="43"/>
      <c r="AB54" s="43" t="str">
        <f t="shared" si="4"/>
        <v/>
      </c>
      <c r="AC54" s="43">
        <f t="shared" si="5"/>
        <v>0</v>
      </c>
      <c r="AD54" s="43"/>
      <c r="AE54" s="43"/>
      <c r="AF54" s="43"/>
      <c r="AG54" s="43"/>
      <c r="AH54" s="43"/>
    </row>
    <row r="55" spans="1:34" x14ac:dyDescent="0.45">
      <c r="A55" s="1" t="str">
        <f t="shared" si="1"/>
        <v/>
      </c>
      <c r="B55" s="8"/>
      <c r="C55" s="10" t="str">
        <f>IF($B55="","",VLOOKUP($B55,手順1!$B$19:$G$105,2,FALSE))</f>
        <v/>
      </c>
      <c r="D55" s="10" t="str">
        <f>IF($B55="","",VLOOKUP($B55,手順1!$B$19:$G$105,3,FALSE))</f>
        <v/>
      </c>
      <c r="E55" s="10" t="str">
        <f>IF($B55="","",VLOOKUP($B55,手順1!$B$19:$G$105,4,FALSE))</f>
        <v/>
      </c>
      <c r="F55" s="10" t="str">
        <f>IF($B55="","",VLOOKUP($B55,手順1!$B$19:$G$105,5,FALSE))</f>
        <v/>
      </c>
      <c r="G55" s="10" t="str">
        <f>IF($B55="","",VLOOKUP($B55,手順1!$B$19:$G$105,6,FALSE))</f>
        <v/>
      </c>
      <c r="H55" s="11" t="str">
        <f t="shared" si="6"/>
        <v/>
      </c>
      <c r="I55" s="21"/>
      <c r="J55" s="4"/>
      <c r="K55" s="4"/>
      <c r="L55" s="4"/>
      <c r="M55" s="5"/>
      <c r="R55" s="12"/>
      <c r="W55" s="1">
        <v>44</v>
      </c>
      <c r="X55" s="1" t="str">
        <f t="shared" si="2"/>
        <v/>
      </c>
      <c r="Y55" s="43">
        <f t="shared" si="3"/>
        <v>0</v>
      </c>
      <c r="Z55" s="43"/>
      <c r="AA55" s="43"/>
      <c r="AB55" s="43" t="str">
        <f t="shared" si="4"/>
        <v/>
      </c>
      <c r="AC55" s="43">
        <f t="shared" si="5"/>
        <v>0</v>
      </c>
      <c r="AD55" s="43"/>
      <c r="AE55" s="43"/>
      <c r="AF55" s="43"/>
      <c r="AG55" s="43"/>
      <c r="AH55" s="43"/>
    </row>
    <row r="56" spans="1:34" x14ac:dyDescent="0.45">
      <c r="A56" s="1" t="str">
        <f t="shared" si="1"/>
        <v/>
      </c>
      <c r="B56" s="8"/>
      <c r="C56" s="10" t="str">
        <f>IF($B56="","",VLOOKUP($B56,手順1!$B$19:$G$105,2,FALSE))</f>
        <v/>
      </c>
      <c r="D56" s="10" t="str">
        <f>IF($B56="","",VLOOKUP($B56,手順1!$B$19:$G$105,3,FALSE))</f>
        <v/>
      </c>
      <c r="E56" s="10" t="str">
        <f>IF($B56="","",VLOOKUP($B56,手順1!$B$19:$G$105,4,FALSE))</f>
        <v/>
      </c>
      <c r="F56" s="10" t="str">
        <f>IF($B56="","",VLOOKUP($B56,手順1!$B$19:$G$105,5,FALSE))</f>
        <v/>
      </c>
      <c r="G56" s="10" t="str">
        <f>IF($B56="","",VLOOKUP($B56,手順1!$B$19:$G$105,6,FALSE))</f>
        <v/>
      </c>
      <c r="H56" s="11" t="str">
        <f t="shared" si="6"/>
        <v/>
      </c>
      <c r="I56" s="21"/>
      <c r="J56" s="4"/>
      <c r="K56" s="4"/>
      <c r="L56" s="4"/>
      <c r="M56" s="5"/>
      <c r="R56" s="12"/>
      <c r="W56" s="1">
        <v>45</v>
      </c>
      <c r="X56" s="1" t="str">
        <f t="shared" si="2"/>
        <v/>
      </c>
      <c r="Y56" s="43">
        <f t="shared" si="3"/>
        <v>0</v>
      </c>
      <c r="Z56" s="43"/>
      <c r="AA56" s="43"/>
      <c r="AB56" s="43" t="str">
        <f t="shared" si="4"/>
        <v/>
      </c>
      <c r="AC56" s="43">
        <f t="shared" si="5"/>
        <v>0</v>
      </c>
      <c r="AD56" s="43"/>
      <c r="AE56" s="43"/>
      <c r="AF56" s="43"/>
      <c r="AG56" s="43"/>
      <c r="AH56" s="43"/>
    </row>
    <row r="57" spans="1:34" x14ac:dyDescent="0.45">
      <c r="A57" s="1" t="str">
        <f t="shared" si="1"/>
        <v/>
      </c>
      <c r="B57" s="8"/>
      <c r="C57" s="10" t="str">
        <f>IF($B57="","",VLOOKUP($B57,手順1!$B$19:$G$105,2,FALSE))</f>
        <v/>
      </c>
      <c r="D57" s="10" t="str">
        <f>IF($B57="","",VLOOKUP($B57,手順1!$B$19:$G$105,3,FALSE))</f>
        <v/>
      </c>
      <c r="E57" s="10" t="str">
        <f>IF($B57="","",VLOOKUP($B57,手順1!$B$19:$G$105,4,FALSE))</f>
        <v/>
      </c>
      <c r="F57" s="10" t="str">
        <f>IF($B57="","",VLOOKUP($B57,手順1!$B$19:$G$105,5,FALSE))</f>
        <v/>
      </c>
      <c r="G57" s="10" t="str">
        <f>IF($B57="","",VLOOKUP($B57,手順1!$B$19:$G$105,6,FALSE))</f>
        <v/>
      </c>
      <c r="H57" s="11" t="str">
        <f t="shared" si="6"/>
        <v/>
      </c>
      <c r="I57" s="21"/>
      <c r="J57" s="4"/>
      <c r="K57" s="4"/>
      <c r="L57" s="4"/>
      <c r="M57" s="5"/>
      <c r="R57" s="12"/>
      <c r="W57" s="1">
        <v>46</v>
      </c>
      <c r="X57" s="1" t="str">
        <f t="shared" si="2"/>
        <v/>
      </c>
      <c r="Y57" s="43">
        <f t="shared" si="3"/>
        <v>0</v>
      </c>
      <c r="Z57" s="43"/>
      <c r="AA57" s="43"/>
      <c r="AB57" s="43" t="str">
        <f t="shared" si="4"/>
        <v/>
      </c>
      <c r="AC57" s="43">
        <f t="shared" si="5"/>
        <v>0</v>
      </c>
      <c r="AD57" s="43"/>
      <c r="AE57" s="43"/>
      <c r="AF57" s="43"/>
      <c r="AG57" s="43"/>
      <c r="AH57" s="43"/>
    </row>
    <row r="58" spans="1:34" x14ac:dyDescent="0.45">
      <c r="A58" s="1" t="str">
        <f t="shared" si="1"/>
        <v/>
      </c>
      <c r="B58" s="8"/>
      <c r="C58" s="10" t="str">
        <f>IF($B58="","",VLOOKUP($B58,手順1!$B$19:$G$105,2,FALSE))</f>
        <v/>
      </c>
      <c r="D58" s="10" t="str">
        <f>IF($B58="","",VLOOKUP($B58,手順1!$B$19:$G$105,3,FALSE))</f>
        <v/>
      </c>
      <c r="E58" s="10" t="str">
        <f>IF($B58="","",VLOOKUP($B58,手順1!$B$19:$G$105,4,FALSE))</f>
        <v/>
      </c>
      <c r="F58" s="10" t="str">
        <f>IF($B58="","",VLOOKUP($B58,手順1!$B$19:$G$105,5,FALSE))</f>
        <v/>
      </c>
      <c r="G58" s="10" t="str">
        <f>IF($B58="","",VLOOKUP($B58,手順1!$B$19:$G$105,6,FALSE))</f>
        <v/>
      </c>
      <c r="H58" s="11" t="str">
        <f t="shared" si="6"/>
        <v/>
      </c>
      <c r="I58" s="21"/>
      <c r="J58" s="4"/>
      <c r="K58" s="4"/>
      <c r="L58" s="4"/>
      <c r="M58" s="5"/>
      <c r="R58" s="12"/>
      <c r="W58" s="1">
        <v>47</v>
      </c>
      <c r="X58" s="1" t="str">
        <f t="shared" si="2"/>
        <v/>
      </c>
      <c r="Y58" s="43">
        <f t="shared" si="3"/>
        <v>0</v>
      </c>
      <c r="Z58" s="43"/>
      <c r="AA58" s="43"/>
      <c r="AB58" s="43" t="str">
        <f t="shared" si="4"/>
        <v/>
      </c>
      <c r="AC58" s="43">
        <f t="shared" si="5"/>
        <v>0</v>
      </c>
      <c r="AD58" s="43"/>
      <c r="AE58" s="43"/>
      <c r="AF58" s="43"/>
      <c r="AG58" s="43"/>
      <c r="AH58" s="43"/>
    </row>
    <row r="59" spans="1:34" x14ac:dyDescent="0.45">
      <c r="A59" s="1" t="str">
        <f t="shared" si="1"/>
        <v/>
      </c>
      <c r="B59" s="8"/>
      <c r="C59" s="10" t="str">
        <f>IF($B59="","",VLOOKUP($B59,手順1!$B$19:$G$105,2,FALSE))</f>
        <v/>
      </c>
      <c r="D59" s="10" t="str">
        <f>IF($B59="","",VLOOKUP($B59,手順1!$B$19:$G$105,3,FALSE))</f>
        <v/>
      </c>
      <c r="E59" s="10" t="str">
        <f>IF($B59="","",VLOOKUP($B59,手順1!$B$19:$G$105,4,FALSE))</f>
        <v/>
      </c>
      <c r="F59" s="10" t="str">
        <f>IF($B59="","",VLOOKUP($B59,手順1!$B$19:$G$105,5,FALSE))</f>
        <v/>
      </c>
      <c r="G59" s="10" t="str">
        <f>IF($B59="","",VLOOKUP($B59,手順1!$B$19:$G$105,6,FALSE))</f>
        <v/>
      </c>
      <c r="H59" s="11" t="str">
        <f t="shared" si="6"/>
        <v/>
      </c>
      <c r="I59" s="21"/>
      <c r="J59" s="4"/>
      <c r="K59" s="4"/>
      <c r="L59" s="4"/>
      <c r="M59" s="5"/>
      <c r="R59" s="12"/>
      <c r="W59" s="1">
        <v>48</v>
      </c>
      <c r="X59" s="1" t="str">
        <f t="shared" si="2"/>
        <v/>
      </c>
      <c r="Y59" s="43">
        <f t="shared" si="3"/>
        <v>0</v>
      </c>
      <c r="Z59" s="43"/>
      <c r="AA59" s="43"/>
      <c r="AB59" s="43" t="str">
        <f t="shared" si="4"/>
        <v/>
      </c>
      <c r="AC59" s="43">
        <f t="shared" si="5"/>
        <v>0</v>
      </c>
      <c r="AD59" s="43"/>
      <c r="AE59" s="43"/>
      <c r="AF59" s="43"/>
      <c r="AG59" s="43"/>
      <c r="AH59" s="43"/>
    </row>
    <row r="60" spans="1:34" x14ac:dyDescent="0.45">
      <c r="A60" s="1" t="str">
        <f t="shared" si="1"/>
        <v/>
      </c>
      <c r="B60" s="8"/>
      <c r="C60" s="10" t="str">
        <f>IF($B60="","",VLOOKUP($B60,手順1!$B$19:$G$105,2,FALSE))</f>
        <v/>
      </c>
      <c r="D60" s="10" t="str">
        <f>IF($B60="","",VLOOKUP($B60,手順1!$B$19:$G$105,3,FALSE))</f>
        <v/>
      </c>
      <c r="E60" s="10" t="str">
        <f>IF($B60="","",VLOOKUP($B60,手順1!$B$19:$G$105,4,FALSE))</f>
        <v/>
      </c>
      <c r="F60" s="10" t="str">
        <f>IF($B60="","",VLOOKUP($B60,手順1!$B$19:$G$105,5,FALSE))</f>
        <v/>
      </c>
      <c r="G60" s="10" t="str">
        <f>IF($B60="","",VLOOKUP($B60,手順1!$B$19:$G$105,6,FALSE))</f>
        <v/>
      </c>
      <c r="H60" s="11" t="str">
        <f t="shared" si="6"/>
        <v/>
      </c>
      <c r="I60" s="21"/>
      <c r="J60" s="4"/>
      <c r="K60" s="4"/>
      <c r="L60" s="4"/>
      <c r="M60" s="5"/>
      <c r="R60" s="12"/>
      <c r="W60" s="1">
        <v>49</v>
      </c>
      <c r="X60" s="1" t="str">
        <f t="shared" si="2"/>
        <v/>
      </c>
      <c r="Y60" s="43">
        <f t="shared" si="3"/>
        <v>0</v>
      </c>
      <c r="Z60" s="43"/>
      <c r="AA60" s="43"/>
      <c r="AB60" s="43" t="str">
        <f t="shared" si="4"/>
        <v/>
      </c>
      <c r="AC60" s="43">
        <f t="shared" si="5"/>
        <v>0</v>
      </c>
      <c r="AD60" s="43"/>
      <c r="AE60" s="43"/>
      <c r="AF60" s="43"/>
      <c r="AG60" s="43"/>
      <c r="AH60" s="43"/>
    </row>
    <row r="61" spans="1:34" x14ac:dyDescent="0.45">
      <c r="A61" s="1" t="str">
        <f t="shared" si="1"/>
        <v/>
      </c>
      <c r="B61" s="8"/>
      <c r="C61" s="10" t="str">
        <f>IF($B61="","",VLOOKUP($B61,手順1!$B$19:$G$105,2,FALSE))</f>
        <v/>
      </c>
      <c r="D61" s="10" t="str">
        <f>IF($B61="","",VLOOKUP($B61,手順1!$B$19:$G$105,3,FALSE))</f>
        <v/>
      </c>
      <c r="E61" s="10" t="str">
        <f>IF($B61="","",VLOOKUP($B61,手順1!$B$19:$G$105,4,FALSE))</f>
        <v/>
      </c>
      <c r="F61" s="10" t="str">
        <f>IF($B61="","",VLOOKUP($B61,手順1!$B$19:$G$105,5,FALSE))</f>
        <v/>
      </c>
      <c r="G61" s="10" t="str">
        <f>IF($B61="","",VLOOKUP($B61,手順1!$B$19:$G$105,6,FALSE))</f>
        <v/>
      </c>
      <c r="H61" s="11" t="str">
        <f t="shared" si="6"/>
        <v/>
      </c>
      <c r="I61" s="21"/>
      <c r="J61" s="4"/>
      <c r="K61" s="4"/>
      <c r="L61" s="4"/>
      <c r="M61" s="5"/>
      <c r="R61" s="12"/>
      <c r="W61" s="1">
        <v>50</v>
      </c>
      <c r="X61" s="1" t="str">
        <f t="shared" si="2"/>
        <v/>
      </c>
      <c r="Y61" s="43">
        <f t="shared" si="3"/>
        <v>0</v>
      </c>
      <c r="Z61" s="43"/>
      <c r="AA61" s="43"/>
      <c r="AB61" s="43" t="str">
        <f t="shared" si="4"/>
        <v/>
      </c>
      <c r="AC61" s="43">
        <f t="shared" si="5"/>
        <v>0</v>
      </c>
      <c r="AD61" s="43"/>
      <c r="AE61" s="43"/>
      <c r="AF61" s="43"/>
      <c r="AG61" s="43"/>
      <c r="AH61" s="43"/>
    </row>
    <row r="62" spans="1:34" x14ac:dyDescent="0.45">
      <c r="A62" s="1" t="str">
        <f t="shared" si="1"/>
        <v/>
      </c>
      <c r="B62" s="8"/>
      <c r="C62" s="10" t="str">
        <f>IF($B62="","",VLOOKUP($B62,手順1!$B$19:$G$105,2,FALSE))</f>
        <v/>
      </c>
      <c r="D62" s="10" t="str">
        <f>IF($B62="","",VLOOKUP($B62,手順1!$B$19:$G$105,3,FALSE))</f>
        <v/>
      </c>
      <c r="E62" s="10" t="str">
        <f>IF($B62="","",VLOOKUP($B62,手順1!$B$19:$G$105,4,FALSE))</f>
        <v/>
      </c>
      <c r="F62" s="10" t="str">
        <f>IF($B62="","",VLOOKUP($B62,手順1!$B$19:$G$105,5,FALSE))</f>
        <v/>
      </c>
      <c r="G62" s="10" t="str">
        <f>IF($B62="","",VLOOKUP($B62,手順1!$B$19:$G$105,6,FALSE))</f>
        <v/>
      </c>
      <c r="H62" s="11" t="str">
        <f t="shared" si="6"/>
        <v/>
      </c>
      <c r="I62" s="21"/>
      <c r="J62" s="4"/>
      <c r="K62" s="4"/>
      <c r="L62" s="4"/>
      <c r="M62" s="5"/>
      <c r="R62" s="12"/>
      <c r="W62" s="1">
        <v>51</v>
      </c>
      <c r="X62" s="1" t="str">
        <f t="shared" si="2"/>
        <v/>
      </c>
      <c r="Y62" s="43">
        <f t="shared" si="3"/>
        <v>0</v>
      </c>
      <c r="Z62" s="43"/>
      <c r="AA62" s="43"/>
      <c r="AB62" s="43" t="str">
        <f t="shared" si="4"/>
        <v/>
      </c>
      <c r="AC62" s="43">
        <f t="shared" si="5"/>
        <v>0</v>
      </c>
      <c r="AD62" s="43"/>
      <c r="AE62" s="43"/>
      <c r="AF62" s="43"/>
      <c r="AG62" s="43"/>
      <c r="AH62" s="43"/>
    </row>
    <row r="63" spans="1:34" x14ac:dyDescent="0.45">
      <c r="A63" s="1" t="str">
        <f t="shared" si="1"/>
        <v/>
      </c>
      <c r="B63" s="8"/>
      <c r="C63" s="10" t="str">
        <f>IF($B63="","",VLOOKUP($B63,手順1!$B$19:$G$105,2,FALSE))</f>
        <v/>
      </c>
      <c r="D63" s="10" t="str">
        <f>IF($B63="","",VLOOKUP($B63,手順1!$B$19:$G$105,3,FALSE))</f>
        <v/>
      </c>
      <c r="E63" s="10" t="str">
        <f>IF($B63="","",VLOOKUP($B63,手順1!$B$19:$G$105,4,FALSE))</f>
        <v/>
      </c>
      <c r="F63" s="10" t="str">
        <f>IF($B63="","",VLOOKUP($B63,手順1!$B$19:$G$105,5,FALSE))</f>
        <v/>
      </c>
      <c r="G63" s="10" t="str">
        <f>IF($B63="","",VLOOKUP($B63,手順1!$B$19:$G$105,6,FALSE))</f>
        <v/>
      </c>
      <c r="H63" s="11" t="str">
        <f t="shared" si="6"/>
        <v/>
      </c>
      <c r="I63" s="21"/>
      <c r="J63" s="4"/>
      <c r="K63" s="4"/>
      <c r="L63" s="4"/>
      <c r="M63" s="5"/>
      <c r="R63" s="12"/>
      <c r="W63" s="1">
        <v>52</v>
      </c>
      <c r="X63" s="1" t="str">
        <f t="shared" si="2"/>
        <v/>
      </c>
      <c r="Y63" s="43">
        <f t="shared" si="3"/>
        <v>0</v>
      </c>
      <c r="Z63" s="43"/>
      <c r="AA63" s="43"/>
      <c r="AB63" s="43" t="str">
        <f t="shared" si="4"/>
        <v/>
      </c>
      <c r="AC63" s="43">
        <f t="shared" si="5"/>
        <v>0</v>
      </c>
      <c r="AD63" s="43"/>
      <c r="AE63" s="43"/>
      <c r="AF63" s="43"/>
      <c r="AG63" s="43"/>
      <c r="AH63" s="43"/>
    </row>
    <row r="64" spans="1:34" x14ac:dyDescent="0.45">
      <c r="A64" s="1" t="str">
        <f t="shared" si="1"/>
        <v/>
      </c>
      <c r="B64" s="8"/>
      <c r="C64" s="10" t="str">
        <f>IF($B64="","",VLOOKUP($B64,手順1!$B$19:$G$105,2,FALSE))</f>
        <v/>
      </c>
      <c r="D64" s="10" t="str">
        <f>IF($B64="","",VLOOKUP($B64,手順1!$B$19:$G$105,3,FALSE))</f>
        <v/>
      </c>
      <c r="E64" s="10" t="str">
        <f>IF($B64="","",VLOOKUP($B64,手順1!$B$19:$G$105,4,FALSE))</f>
        <v/>
      </c>
      <c r="F64" s="10" t="str">
        <f>IF($B64="","",VLOOKUP($B64,手順1!$B$19:$G$105,5,FALSE))</f>
        <v/>
      </c>
      <c r="G64" s="10" t="str">
        <f>IF($B64="","",VLOOKUP($B64,手順1!$B$19:$G$105,6,FALSE))</f>
        <v/>
      </c>
      <c r="H64" s="11" t="str">
        <f t="shared" si="6"/>
        <v/>
      </c>
      <c r="I64" s="21"/>
      <c r="J64" s="4"/>
      <c r="K64" s="4"/>
      <c r="L64" s="4"/>
      <c r="M64" s="5"/>
      <c r="R64" s="12"/>
      <c r="W64" s="1">
        <v>53</v>
      </c>
      <c r="X64" s="1" t="str">
        <f t="shared" si="2"/>
        <v/>
      </c>
      <c r="Y64" s="43">
        <f t="shared" si="3"/>
        <v>0</v>
      </c>
      <c r="Z64" s="43"/>
      <c r="AA64" s="43"/>
      <c r="AB64" s="43" t="str">
        <f t="shared" si="4"/>
        <v/>
      </c>
      <c r="AC64" s="43">
        <f t="shared" si="5"/>
        <v>0</v>
      </c>
      <c r="AD64" s="43"/>
      <c r="AE64" s="43"/>
      <c r="AF64" s="43"/>
      <c r="AG64" s="43"/>
      <c r="AH64" s="43"/>
    </row>
    <row r="65" spans="1:34" x14ac:dyDescent="0.45">
      <c r="A65" s="1" t="str">
        <f t="shared" si="1"/>
        <v/>
      </c>
      <c r="B65" s="8"/>
      <c r="C65" s="10" t="str">
        <f>IF($B65="","",VLOOKUP($B65,手順1!$B$19:$G$105,2,FALSE))</f>
        <v/>
      </c>
      <c r="D65" s="10" t="str">
        <f>IF($B65="","",VLOOKUP($B65,手順1!$B$19:$G$105,3,FALSE))</f>
        <v/>
      </c>
      <c r="E65" s="10" t="str">
        <f>IF($B65="","",VLOOKUP($B65,手順1!$B$19:$G$105,4,FALSE))</f>
        <v/>
      </c>
      <c r="F65" s="10" t="str">
        <f>IF($B65="","",VLOOKUP($B65,手順1!$B$19:$G$105,5,FALSE))</f>
        <v/>
      </c>
      <c r="G65" s="10" t="str">
        <f>IF($B65="","",VLOOKUP($B65,手順1!$B$19:$G$105,6,FALSE))</f>
        <v/>
      </c>
      <c r="H65" s="11" t="str">
        <f t="shared" si="6"/>
        <v/>
      </c>
      <c r="I65" s="21"/>
      <c r="J65" s="4"/>
      <c r="K65" s="4"/>
      <c r="L65" s="4"/>
      <c r="M65" s="5"/>
      <c r="R65" s="12"/>
      <c r="W65" s="1">
        <v>54</v>
      </c>
      <c r="X65" s="1" t="str">
        <f t="shared" si="2"/>
        <v/>
      </c>
      <c r="Y65" s="43">
        <f t="shared" si="3"/>
        <v>0</v>
      </c>
      <c r="Z65" s="43"/>
      <c r="AA65" s="43"/>
      <c r="AB65" s="43" t="str">
        <f t="shared" si="4"/>
        <v/>
      </c>
      <c r="AC65" s="43">
        <f t="shared" si="5"/>
        <v>0</v>
      </c>
      <c r="AD65" s="43"/>
      <c r="AE65" s="43"/>
      <c r="AF65" s="43"/>
      <c r="AG65" s="43"/>
      <c r="AH65" s="43"/>
    </row>
    <row r="66" spans="1:34" x14ac:dyDescent="0.45">
      <c r="A66" s="1" t="str">
        <f t="shared" si="1"/>
        <v/>
      </c>
      <c r="B66" s="8"/>
      <c r="C66" s="10" t="str">
        <f>IF($B66="","",VLOOKUP($B66,手順1!$B$19:$G$105,2,FALSE))</f>
        <v/>
      </c>
      <c r="D66" s="10" t="str">
        <f>IF($B66="","",VLOOKUP($B66,手順1!$B$19:$G$105,3,FALSE))</f>
        <v/>
      </c>
      <c r="E66" s="10" t="str">
        <f>IF($B66="","",VLOOKUP($B66,手順1!$B$19:$G$105,4,FALSE))</f>
        <v/>
      </c>
      <c r="F66" s="10" t="str">
        <f>IF($B66="","",VLOOKUP($B66,手順1!$B$19:$G$105,5,FALSE))</f>
        <v/>
      </c>
      <c r="G66" s="10" t="str">
        <f>IF($B66="","",VLOOKUP($B66,手順1!$B$19:$G$105,6,FALSE))</f>
        <v/>
      </c>
      <c r="H66" s="11" t="str">
        <f t="shared" si="6"/>
        <v/>
      </c>
      <c r="I66" s="21"/>
      <c r="J66" s="4"/>
      <c r="K66" s="4"/>
      <c r="L66" s="4"/>
      <c r="M66" s="5"/>
      <c r="R66" s="12"/>
      <c r="W66" s="1">
        <v>55</v>
      </c>
      <c r="X66" s="1" t="str">
        <f t="shared" si="2"/>
        <v/>
      </c>
      <c r="Y66" s="43">
        <f t="shared" si="3"/>
        <v>0</v>
      </c>
      <c r="Z66" s="43"/>
      <c r="AA66" s="43"/>
      <c r="AB66" s="43" t="str">
        <f t="shared" si="4"/>
        <v/>
      </c>
      <c r="AC66" s="43">
        <f t="shared" si="5"/>
        <v>0</v>
      </c>
      <c r="AD66" s="43"/>
      <c r="AE66" s="43"/>
      <c r="AF66" s="43"/>
      <c r="AG66" s="43"/>
      <c r="AH66" s="43"/>
    </row>
    <row r="67" spans="1:34" x14ac:dyDescent="0.45">
      <c r="A67" s="1" t="str">
        <f t="shared" si="1"/>
        <v/>
      </c>
      <c r="B67" s="8"/>
      <c r="C67" s="10" t="str">
        <f>IF($B67="","",VLOOKUP($B67,手順1!$B$19:$G$105,2,FALSE))</f>
        <v/>
      </c>
      <c r="D67" s="10" t="str">
        <f>IF($B67="","",VLOOKUP($B67,手順1!$B$19:$G$105,3,FALSE))</f>
        <v/>
      </c>
      <c r="E67" s="10" t="str">
        <f>IF($B67="","",VLOOKUP($B67,手順1!$B$19:$G$105,4,FALSE))</f>
        <v/>
      </c>
      <c r="F67" s="10" t="str">
        <f>IF($B67="","",VLOOKUP($B67,手順1!$B$19:$G$105,5,FALSE))</f>
        <v/>
      </c>
      <c r="G67" s="10" t="str">
        <f>IF($B67="","",VLOOKUP($B67,手順1!$B$19:$G$105,6,FALSE))</f>
        <v/>
      </c>
      <c r="H67" s="11" t="str">
        <f t="shared" si="6"/>
        <v/>
      </c>
      <c r="I67" s="21"/>
      <c r="J67" s="4"/>
      <c r="K67" s="4"/>
      <c r="L67" s="4"/>
      <c r="M67" s="5"/>
      <c r="R67" s="12"/>
      <c r="W67" s="1">
        <v>56</v>
      </c>
      <c r="X67" s="1" t="str">
        <f t="shared" si="2"/>
        <v/>
      </c>
      <c r="Y67" s="43">
        <f t="shared" si="3"/>
        <v>0</v>
      </c>
      <c r="Z67" s="43"/>
      <c r="AA67" s="43"/>
      <c r="AB67" s="43" t="str">
        <f t="shared" si="4"/>
        <v/>
      </c>
      <c r="AC67" s="43">
        <f t="shared" si="5"/>
        <v>0</v>
      </c>
      <c r="AD67" s="43"/>
      <c r="AE67" s="43"/>
      <c r="AF67" s="43"/>
      <c r="AG67" s="43"/>
      <c r="AH67" s="43"/>
    </row>
    <row r="68" spans="1:34" x14ac:dyDescent="0.45">
      <c r="A68" s="1" t="str">
        <f t="shared" si="1"/>
        <v/>
      </c>
      <c r="B68" s="8"/>
      <c r="C68" s="10" t="str">
        <f>IF($B68="","",VLOOKUP($B68,手順1!$B$19:$G$105,2,FALSE))</f>
        <v/>
      </c>
      <c r="D68" s="10" t="str">
        <f>IF($B68="","",VLOOKUP($B68,手順1!$B$19:$G$105,3,FALSE))</f>
        <v/>
      </c>
      <c r="E68" s="10" t="str">
        <f>IF($B68="","",VLOOKUP($B68,手順1!$B$19:$G$105,4,FALSE))</f>
        <v/>
      </c>
      <c r="F68" s="10" t="str">
        <f>IF($B68="","",VLOOKUP($B68,手順1!$B$19:$G$105,5,FALSE))</f>
        <v/>
      </c>
      <c r="G68" s="10" t="str">
        <f>IF($B68="","",VLOOKUP($B68,手順1!$B$19:$G$105,6,FALSE))</f>
        <v/>
      </c>
      <c r="H68" s="11" t="str">
        <f t="shared" si="6"/>
        <v/>
      </c>
      <c r="I68" s="21"/>
      <c r="J68" s="4"/>
      <c r="K68" s="4"/>
      <c r="L68" s="4"/>
      <c r="M68" s="5"/>
      <c r="R68" s="12"/>
      <c r="W68" s="1">
        <v>57</v>
      </c>
      <c r="X68" s="1" t="str">
        <f t="shared" si="2"/>
        <v/>
      </c>
      <c r="Y68" s="43">
        <f t="shared" si="3"/>
        <v>0</v>
      </c>
      <c r="Z68" s="43"/>
      <c r="AA68" s="43"/>
      <c r="AB68" s="43" t="str">
        <f t="shared" si="4"/>
        <v/>
      </c>
      <c r="AC68" s="43">
        <f t="shared" si="5"/>
        <v>0</v>
      </c>
      <c r="AD68" s="43"/>
      <c r="AE68" s="43"/>
      <c r="AF68" s="43"/>
      <c r="AG68" s="43"/>
      <c r="AH68" s="43"/>
    </row>
    <row r="69" spans="1:34" x14ac:dyDescent="0.45">
      <c r="A69" s="1" t="str">
        <f t="shared" si="1"/>
        <v/>
      </c>
      <c r="B69" s="8"/>
      <c r="C69" s="10" t="str">
        <f>IF($B69="","",VLOOKUP($B69,手順1!$B$19:$G$105,2,FALSE))</f>
        <v/>
      </c>
      <c r="D69" s="10" t="str">
        <f>IF($B69="","",VLOOKUP($B69,手順1!$B$19:$G$105,3,FALSE))</f>
        <v/>
      </c>
      <c r="E69" s="10" t="str">
        <f>IF($B69="","",VLOOKUP($B69,手順1!$B$19:$G$105,4,FALSE))</f>
        <v/>
      </c>
      <c r="F69" s="10" t="str">
        <f>IF($B69="","",VLOOKUP($B69,手順1!$B$19:$G$105,5,FALSE))</f>
        <v/>
      </c>
      <c r="G69" s="10" t="str">
        <f>IF($B69="","",VLOOKUP($B69,手順1!$B$19:$G$105,6,FALSE))</f>
        <v/>
      </c>
      <c r="H69" s="11" t="str">
        <f t="shared" si="6"/>
        <v/>
      </c>
      <c r="I69" s="21"/>
      <c r="J69" s="4"/>
      <c r="K69" s="4"/>
      <c r="L69" s="4"/>
      <c r="M69" s="5"/>
      <c r="R69" s="12"/>
      <c r="W69" s="1">
        <v>58</v>
      </c>
      <c r="X69" s="1" t="str">
        <f t="shared" si="2"/>
        <v/>
      </c>
      <c r="Y69" s="43">
        <f t="shared" si="3"/>
        <v>0</v>
      </c>
      <c r="Z69" s="43"/>
      <c r="AA69" s="43"/>
      <c r="AB69" s="43" t="str">
        <f t="shared" si="4"/>
        <v/>
      </c>
      <c r="AC69" s="43">
        <f t="shared" si="5"/>
        <v>0</v>
      </c>
      <c r="AD69" s="43"/>
      <c r="AE69" s="43"/>
      <c r="AF69" s="43"/>
      <c r="AG69" s="43"/>
      <c r="AH69" s="43"/>
    </row>
    <row r="70" spans="1:34" x14ac:dyDescent="0.45">
      <c r="A70" s="1" t="str">
        <f t="shared" si="1"/>
        <v/>
      </c>
      <c r="B70" s="8"/>
      <c r="C70" s="10" t="str">
        <f>IF($B70="","",VLOOKUP($B70,手順1!$B$19:$G$105,2,FALSE))</f>
        <v/>
      </c>
      <c r="D70" s="10" t="str">
        <f>IF($B70="","",VLOOKUP($B70,手順1!$B$19:$G$105,3,FALSE))</f>
        <v/>
      </c>
      <c r="E70" s="10" t="str">
        <f>IF($B70="","",VLOOKUP($B70,手順1!$B$19:$G$105,4,FALSE))</f>
        <v/>
      </c>
      <c r="F70" s="10" t="str">
        <f>IF($B70="","",VLOOKUP($B70,手順1!$B$19:$G$105,5,FALSE))</f>
        <v/>
      </c>
      <c r="G70" s="10" t="str">
        <f>IF($B70="","",VLOOKUP($B70,手順1!$B$19:$G$105,6,FALSE))</f>
        <v/>
      </c>
      <c r="H70" s="11" t="str">
        <f t="shared" si="6"/>
        <v/>
      </c>
      <c r="I70" s="21"/>
      <c r="J70" s="4"/>
      <c r="K70" s="4"/>
      <c r="L70" s="4"/>
      <c r="M70" s="5"/>
      <c r="R70" s="12"/>
      <c r="W70" s="1">
        <v>59</v>
      </c>
      <c r="X70" s="1" t="str">
        <f t="shared" si="2"/>
        <v/>
      </c>
      <c r="Y70" s="43">
        <f t="shared" si="3"/>
        <v>0</v>
      </c>
      <c r="Z70" s="43"/>
      <c r="AA70" s="43"/>
      <c r="AB70" s="43" t="str">
        <f t="shared" si="4"/>
        <v/>
      </c>
      <c r="AC70" s="43">
        <f t="shared" si="5"/>
        <v>0</v>
      </c>
      <c r="AD70" s="43"/>
      <c r="AE70" s="43"/>
      <c r="AF70" s="43"/>
      <c r="AG70" s="43"/>
      <c r="AH70" s="43"/>
    </row>
    <row r="71" spans="1:34" x14ac:dyDescent="0.45">
      <c r="A71" s="1" t="str">
        <f t="shared" si="1"/>
        <v/>
      </c>
      <c r="B71" s="8"/>
      <c r="C71" s="10" t="str">
        <f>IF($B71="","",VLOOKUP($B71,手順1!$B$19:$G$105,2,FALSE))</f>
        <v/>
      </c>
      <c r="D71" s="10" t="str">
        <f>IF($B71="","",VLOOKUP($B71,手順1!$B$19:$G$105,3,FALSE))</f>
        <v/>
      </c>
      <c r="E71" s="10" t="str">
        <f>IF($B71="","",VLOOKUP($B71,手順1!$B$19:$G$105,4,FALSE))</f>
        <v/>
      </c>
      <c r="F71" s="10" t="str">
        <f>IF($B71="","",VLOOKUP($B71,手順1!$B$19:$G$105,5,FALSE))</f>
        <v/>
      </c>
      <c r="G71" s="10" t="str">
        <f>IF($B71="","",VLOOKUP($B71,手順1!$B$19:$G$105,6,FALSE))</f>
        <v/>
      </c>
      <c r="H71" s="11" t="str">
        <f t="shared" si="6"/>
        <v/>
      </c>
      <c r="I71" s="21"/>
      <c r="J71" s="4"/>
      <c r="K71" s="4"/>
      <c r="L71" s="4"/>
      <c r="M71" s="5"/>
      <c r="R71" s="12"/>
      <c r="W71" s="1">
        <v>60</v>
      </c>
      <c r="X71" s="1" t="str">
        <f t="shared" si="2"/>
        <v/>
      </c>
      <c r="Y71" s="43">
        <f t="shared" si="3"/>
        <v>0</v>
      </c>
      <c r="Z71" s="43"/>
      <c r="AA71" s="43"/>
      <c r="AB71" s="43" t="str">
        <f t="shared" si="4"/>
        <v/>
      </c>
      <c r="AC71" s="43">
        <f t="shared" si="5"/>
        <v>0</v>
      </c>
      <c r="AD71" s="43"/>
      <c r="AE71" s="43"/>
      <c r="AF71" s="43"/>
      <c r="AG71" s="43"/>
      <c r="AH71" s="43"/>
    </row>
    <row r="72" spans="1:34" x14ac:dyDescent="0.45">
      <c r="A72" s="1" t="str">
        <f t="shared" si="1"/>
        <v/>
      </c>
      <c r="B72" s="8"/>
      <c r="C72" s="10" t="str">
        <f>IF($B72="","",VLOOKUP($B72,手順1!$B$19:$G$105,2,FALSE))</f>
        <v/>
      </c>
      <c r="D72" s="10" t="str">
        <f>IF($B72="","",VLOOKUP($B72,手順1!$B$19:$G$105,3,FALSE))</f>
        <v/>
      </c>
      <c r="E72" s="10" t="str">
        <f>IF($B72="","",VLOOKUP($B72,手順1!$B$19:$G$105,4,FALSE))</f>
        <v/>
      </c>
      <c r="F72" s="10" t="str">
        <f>IF($B72="","",VLOOKUP($B72,手順1!$B$19:$G$105,5,FALSE))</f>
        <v/>
      </c>
      <c r="G72" s="10" t="str">
        <f>IF($B72="","",VLOOKUP($B72,手順1!$B$19:$G$105,6,FALSE))</f>
        <v/>
      </c>
      <c r="H72" s="11" t="str">
        <f t="shared" si="6"/>
        <v/>
      </c>
      <c r="I72" s="21"/>
      <c r="J72" s="4"/>
      <c r="K72" s="4"/>
      <c r="L72" s="4"/>
      <c r="M72" s="5"/>
      <c r="R72" s="12"/>
      <c r="W72" s="1">
        <v>61</v>
      </c>
      <c r="X72" s="1" t="str">
        <f t="shared" si="2"/>
        <v/>
      </c>
      <c r="Y72" s="43">
        <f t="shared" si="3"/>
        <v>0</v>
      </c>
      <c r="Z72" s="43"/>
      <c r="AA72" s="43"/>
      <c r="AB72" s="43" t="str">
        <f t="shared" si="4"/>
        <v/>
      </c>
      <c r="AC72" s="43">
        <f t="shared" si="5"/>
        <v>0</v>
      </c>
      <c r="AD72" s="43"/>
      <c r="AE72" s="43"/>
      <c r="AF72" s="43"/>
      <c r="AG72" s="43"/>
      <c r="AH72" s="43"/>
    </row>
    <row r="73" spans="1:34" x14ac:dyDescent="0.45">
      <c r="A73" s="1" t="str">
        <f t="shared" si="1"/>
        <v/>
      </c>
      <c r="B73" s="8"/>
      <c r="C73" s="10" t="str">
        <f>IF($B73="","",VLOOKUP($B73,手順1!$B$19:$G$105,2,FALSE))</f>
        <v/>
      </c>
      <c r="D73" s="10" t="str">
        <f>IF($B73="","",VLOOKUP($B73,手順1!$B$19:$G$105,3,FALSE))</f>
        <v/>
      </c>
      <c r="E73" s="10" t="str">
        <f>IF($B73="","",VLOOKUP($B73,手順1!$B$19:$G$105,4,FALSE))</f>
        <v/>
      </c>
      <c r="F73" s="10" t="str">
        <f>IF($B73="","",VLOOKUP($B73,手順1!$B$19:$G$105,5,FALSE))</f>
        <v/>
      </c>
      <c r="G73" s="10" t="str">
        <f>IF($B73="","",VLOOKUP($B73,手順1!$B$19:$G$105,6,FALSE))</f>
        <v/>
      </c>
      <c r="H73" s="11" t="str">
        <f t="shared" si="6"/>
        <v/>
      </c>
      <c r="I73" s="21"/>
      <c r="J73" s="4"/>
      <c r="K73" s="4"/>
      <c r="L73" s="4"/>
      <c r="M73" s="5"/>
      <c r="R73" s="12"/>
      <c r="W73" s="1">
        <v>62</v>
      </c>
      <c r="X73" s="1" t="str">
        <f t="shared" si="2"/>
        <v/>
      </c>
      <c r="Y73" s="43">
        <f t="shared" si="3"/>
        <v>0</v>
      </c>
      <c r="Z73" s="43"/>
      <c r="AA73" s="43"/>
      <c r="AB73" s="43" t="str">
        <f t="shared" si="4"/>
        <v/>
      </c>
      <c r="AC73" s="43">
        <f t="shared" si="5"/>
        <v>0</v>
      </c>
      <c r="AD73" s="43"/>
      <c r="AE73" s="43"/>
      <c r="AF73" s="43"/>
      <c r="AG73" s="43"/>
      <c r="AH73" s="43"/>
    </row>
    <row r="74" spans="1:34" x14ac:dyDescent="0.45">
      <c r="A74" s="1" t="str">
        <f t="shared" si="1"/>
        <v/>
      </c>
      <c r="B74" s="8"/>
      <c r="C74" s="10" t="str">
        <f>IF($B74="","",VLOOKUP($B74,手順1!$B$19:$G$105,2,FALSE))</f>
        <v/>
      </c>
      <c r="D74" s="10" t="str">
        <f>IF($B74="","",VLOOKUP($B74,手順1!$B$19:$G$105,3,FALSE))</f>
        <v/>
      </c>
      <c r="E74" s="10" t="str">
        <f>IF($B74="","",VLOOKUP($B74,手順1!$B$19:$G$105,4,FALSE))</f>
        <v/>
      </c>
      <c r="F74" s="10" t="str">
        <f>IF($B74="","",VLOOKUP($B74,手順1!$B$19:$G$105,5,FALSE))</f>
        <v/>
      </c>
      <c r="G74" s="10" t="str">
        <f>IF($B74="","",VLOOKUP($B74,手順1!$B$19:$G$105,6,FALSE))</f>
        <v/>
      </c>
      <c r="H74" s="11" t="str">
        <f t="shared" si="6"/>
        <v/>
      </c>
      <c r="I74" s="21"/>
      <c r="J74" s="4"/>
      <c r="K74" s="4"/>
      <c r="L74" s="4"/>
      <c r="M74" s="5"/>
      <c r="R74" s="12"/>
      <c r="W74" s="1">
        <v>63</v>
      </c>
      <c r="X74" s="1" t="str">
        <f t="shared" si="2"/>
        <v/>
      </c>
      <c r="Y74" s="43">
        <f t="shared" si="3"/>
        <v>0</v>
      </c>
      <c r="Z74" s="43"/>
      <c r="AA74" s="43"/>
      <c r="AB74" s="43" t="str">
        <f t="shared" si="4"/>
        <v/>
      </c>
      <c r="AC74" s="43">
        <f t="shared" si="5"/>
        <v>0</v>
      </c>
      <c r="AD74" s="43"/>
      <c r="AE74" s="43"/>
      <c r="AF74" s="43"/>
      <c r="AG74" s="43"/>
      <c r="AH74" s="43"/>
    </row>
    <row r="75" spans="1:34" x14ac:dyDescent="0.45">
      <c r="A75" s="1" t="str">
        <f t="shared" si="1"/>
        <v/>
      </c>
      <c r="B75" s="8"/>
      <c r="C75" s="10" t="str">
        <f>IF($B75="","",VLOOKUP($B75,手順1!$B$19:$G$105,2,FALSE))</f>
        <v/>
      </c>
      <c r="D75" s="10" t="str">
        <f>IF($B75="","",VLOOKUP($B75,手順1!$B$19:$G$105,3,FALSE))</f>
        <v/>
      </c>
      <c r="E75" s="10" t="str">
        <f>IF($B75="","",VLOOKUP($B75,手順1!$B$19:$G$105,4,FALSE))</f>
        <v/>
      </c>
      <c r="F75" s="10" t="str">
        <f>IF($B75="","",VLOOKUP($B75,手順1!$B$19:$G$105,5,FALSE))</f>
        <v/>
      </c>
      <c r="G75" s="10" t="str">
        <f>IF($B75="","",VLOOKUP($B75,手順1!$B$19:$G$105,6,FALSE))</f>
        <v/>
      </c>
      <c r="H75" s="11" t="str">
        <f t="shared" si="6"/>
        <v/>
      </c>
      <c r="I75" s="21"/>
      <c r="J75" s="4"/>
      <c r="K75" s="4"/>
      <c r="L75" s="4"/>
      <c r="M75" s="5"/>
      <c r="R75" s="12"/>
      <c r="W75" s="1">
        <v>64</v>
      </c>
      <c r="X75" s="1" t="str">
        <f t="shared" si="2"/>
        <v/>
      </c>
      <c r="Y75" s="43">
        <f t="shared" si="3"/>
        <v>0</v>
      </c>
      <c r="Z75" s="43"/>
      <c r="AA75" s="43"/>
      <c r="AB75" s="43" t="str">
        <f t="shared" si="4"/>
        <v/>
      </c>
      <c r="AC75" s="43">
        <f t="shared" si="5"/>
        <v>0</v>
      </c>
      <c r="AD75" s="43"/>
      <c r="AE75" s="43"/>
      <c r="AF75" s="43"/>
      <c r="AG75" s="43"/>
      <c r="AH75" s="43"/>
    </row>
    <row r="76" spans="1:34" x14ac:dyDescent="0.45">
      <c r="A76" s="1" t="str">
        <f t="shared" si="1"/>
        <v/>
      </c>
      <c r="B76" s="8"/>
      <c r="C76" s="10" t="str">
        <f>IF($B76="","",VLOOKUP($B76,手順1!$B$19:$G$105,2,FALSE))</f>
        <v/>
      </c>
      <c r="D76" s="10" t="str">
        <f>IF($B76="","",VLOOKUP($B76,手順1!$B$19:$G$105,3,FALSE))</f>
        <v/>
      </c>
      <c r="E76" s="10" t="str">
        <f>IF($B76="","",VLOOKUP($B76,手順1!$B$19:$G$105,4,FALSE))</f>
        <v/>
      </c>
      <c r="F76" s="10" t="str">
        <f>IF($B76="","",VLOOKUP($B76,手順1!$B$19:$G$105,5,FALSE))</f>
        <v/>
      </c>
      <c r="G76" s="10" t="str">
        <f>IF($B76="","",VLOOKUP($B76,手順1!$B$19:$G$105,6,FALSE))</f>
        <v/>
      </c>
      <c r="H76" s="11" t="str">
        <f t="shared" ref="H76:H107" si="7">IF(B76="","","男")</f>
        <v/>
      </c>
      <c r="I76" s="21"/>
      <c r="J76" s="4"/>
      <c r="K76" s="4"/>
      <c r="L76" s="4"/>
      <c r="M76" s="5"/>
      <c r="R76" s="12"/>
      <c r="W76" s="1">
        <v>65</v>
      </c>
      <c r="X76" s="1" t="str">
        <f t="shared" si="2"/>
        <v/>
      </c>
      <c r="Y76" s="43">
        <f t="shared" si="3"/>
        <v>0</v>
      </c>
      <c r="Z76" s="43"/>
      <c r="AA76" s="43"/>
      <c r="AB76" s="43" t="str">
        <f t="shared" si="4"/>
        <v/>
      </c>
      <c r="AC76" s="43">
        <f t="shared" si="5"/>
        <v>0</v>
      </c>
      <c r="AD76" s="43"/>
      <c r="AE76" s="43"/>
      <c r="AF76" s="43"/>
      <c r="AG76" s="43"/>
      <c r="AH76" s="43"/>
    </row>
    <row r="77" spans="1:34" x14ac:dyDescent="0.45">
      <c r="A77" s="1" t="str">
        <f t="shared" ref="A77:A107" si="8">IF(B77="","",W77)</f>
        <v/>
      </c>
      <c r="B77" s="8"/>
      <c r="C77" s="10" t="str">
        <f>IF($B77="","",VLOOKUP($B77,手順1!$B$19:$G$105,2,FALSE))</f>
        <v/>
      </c>
      <c r="D77" s="10" t="str">
        <f>IF($B77="","",VLOOKUP($B77,手順1!$B$19:$G$105,3,FALSE))</f>
        <v/>
      </c>
      <c r="E77" s="10" t="str">
        <f>IF($B77="","",VLOOKUP($B77,手順1!$B$19:$G$105,4,FALSE))</f>
        <v/>
      </c>
      <c r="F77" s="10" t="str">
        <f>IF($B77="","",VLOOKUP($B77,手順1!$B$19:$G$105,5,FALSE))</f>
        <v/>
      </c>
      <c r="G77" s="10" t="str">
        <f>IF($B77="","",VLOOKUP($B77,手順1!$B$19:$G$105,6,FALSE))</f>
        <v/>
      </c>
      <c r="H77" s="11" t="str">
        <f t="shared" si="7"/>
        <v/>
      </c>
      <c r="I77" s="21"/>
      <c r="J77" s="4"/>
      <c r="K77" s="4"/>
      <c r="L77" s="4"/>
      <c r="M77" s="5"/>
      <c r="R77" s="12"/>
      <c r="W77" s="1">
        <v>66</v>
      </c>
      <c r="X77" s="1" t="str">
        <f t="shared" ref="X77:X107" si="9">IF(B77="","",W77)</f>
        <v/>
      </c>
      <c r="Y77" s="43">
        <f t="shared" ref="Y77:Y107" si="10">COUNTIF(B$12:B$107,B77)</f>
        <v>0</v>
      </c>
      <c r="Z77" s="43"/>
      <c r="AA77" s="43"/>
      <c r="AB77" s="43" t="str">
        <f t="shared" si="4"/>
        <v/>
      </c>
      <c r="AC77" s="43">
        <f t="shared" si="5"/>
        <v>0</v>
      </c>
      <c r="AD77" s="43"/>
      <c r="AE77" s="43"/>
      <c r="AF77" s="43"/>
      <c r="AG77" s="43"/>
      <c r="AH77" s="43"/>
    </row>
    <row r="78" spans="1:34" x14ac:dyDescent="0.45">
      <c r="A78" s="1" t="str">
        <f t="shared" si="8"/>
        <v/>
      </c>
      <c r="B78" s="8"/>
      <c r="C78" s="10" t="str">
        <f>IF($B78="","",VLOOKUP($B78,手順1!$B$19:$G$105,2,FALSE))</f>
        <v/>
      </c>
      <c r="D78" s="10" t="str">
        <f>IF($B78="","",VLOOKUP($B78,手順1!$B$19:$G$105,3,FALSE))</f>
        <v/>
      </c>
      <c r="E78" s="10" t="str">
        <f>IF($B78="","",VLOOKUP($B78,手順1!$B$19:$G$105,4,FALSE))</f>
        <v/>
      </c>
      <c r="F78" s="10" t="str">
        <f>IF($B78="","",VLOOKUP($B78,手順1!$B$19:$G$105,5,FALSE))</f>
        <v/>
      </c>
      <c r="G78" s="10" t="str">
        <f>IF($B78="","",VLOOKUP($B78,手順1!$B$19:$G$105,6,FALSE))</f>
        <v/>
      </c>
      <c r="H78" s="11" t="str">
        <f t="shared" si="7"/>
        <v/>
      </c>
      <c r="I78" s="21"/>
      <c r="J78" s="4"/>
      <c r="K78" s="4"/>
      <c r="L78" s="4"/>
      <c r="M78" s="5"/>
      <c r="R78" s="12"/>
      <c r="W78" s="1">
        <v>67</v>
      </c>
      <c r="X78" s="1" t="str">
        <f t="shared" si="9"/>
        <v/>
      </c>
      <c r="Y78" s="43">
        <f t="shared" si="10"/>
        <v>0</v>
      </c>
      <c r="Z78" s="43"/>
      <c r="AA78" s="43"/>
      <c r="AB78" s="43" t="str">
        <f t="shared" ref="AB78:AB107" si="11">IF(AD78="","",COUNTIF(I$12:I$107,AD78))</f>
        <v/>
      </c>
      <c r="AC78" s="43">
        <f t="shared" ref="AC78:AC107" si="12">COUNTIF($I$12:$I$107,AD78)</f>
        <v>0</v>
      </c>
      <c r="AD78" s="43"/>
      <c r="AE78" s="43"/>
      <c r="AF78" s="43"/>
      <c r="AG78" s="43"/>
      <c r="AH78" s="43"/>
    </row>
    <row r="79" spans="1:34" x14ac:dyDescent="0.45">
      <c r="A79" s="1" t="str">
        <f t="shared" si="8"/>
        <v/>
      </c>
      <c r="B79" s="8"/>
      <c r="C79" s="10" t="str">
        <f>IF($B79="","",VLOOKUP($B79,手順1!$B$19:$G$105,2,FALSE))</f>
        <v/>
      </c>
      <c r="D79" s="10" t="str">
        <f>IF($B79="","",VLOOKUP($B79,手順1!$B$19:$G$105,3,FALSE))</f>
        <v/>
      </c>
      <c r="E79" s="10" t="str">
        <f>IF($B79="","",VLOOKUP($B79,手順1!$B$19:$G$105,4,FALSE))</f>
        <v/>
      </c>
      <c r="F79" s="10" t="str">
        <f>IF($B79="","",VLOOKUP($B79,手順1!$B$19:$G$105,5,FALSE))</f>
        <v/>
      </c>
      <c r="G79" s="10" t="str">
        <f>IF($B79="","",VLOOKUP($B79,手順1!$B$19:$G$105,6,FALSE))</f>
        <v/>
      </c>
      <c r="H79" s="11" t="str">
        <f t="shared" si="7"/>
        <v/>
      </c>
      <c r="I79" s="21"/>
      <c r="J79" s="4"/>
      <c r="K79" s="4"/>
      <c r="L79" s="4"/>
      <c r="M79" s="5"/>
      <c r="R79" s="12"/>
      <c r="W79" s="1">
        <v>68</v>
      </c>
      <c r="X79" s="1" t="str">
        <f t="shared" si="9"/>
        <v/>
      </c>
      <c r="Y79" s="43">
        <f t="shared" si="10"/>
        <v>0</v>
      </c>
      <c r="Z79" s="43"/>
      <c r="AA79" s="43"/>
      <c r="AB79" s="43" t="str">
        <f t="shared" si="11"/>
        <v/>
      </c>
      <c r="AC79" s="43">
        <f t="shared" si="12"/>
        <v>0</v>
      </c>
      <c r="AD79" s="43"/>
      <c r="AE79" s="43"/>
      <c r="AF79" s="43"/>
      <c r="AG79" s="43"/>
      <c r="AH79" s="43"/>
    </row>
    <row r="80" spans="1:34" x14ac:dyDescent="0.45">
      <c r="A80" s="1" t="str">
        <f t="shared" si="8"/>
        <v/>
      </c>
      <c r="B80" s="8"/>
      <c r="C80" s="10" t="str">
        <f>IF($B80="","",VLOOKUP($B80,手順1!$B$19:$G$105,2,FALSE))</f>
        <v/>
      </c>
      <c r="D80" s="10" t="str">
        <f>IF($B80="","",VLOOKUP($B80,手順1!$B$19:$G$105,3,FALSE))</f>
        <v/>
      </c>
      <c r="E80" s="10" t="str">
        <f>IF($B80="","",VLOOKUP($B80,手順1!$B$19:$G$105,4,FALSE))</f>
        <v/>
      </c>
      <c r="F80" s="10" t="str">
        <f>IF($B80="","",VLOOKUP($B80,手順1!$B$19:$G$105,5,FALSE))</f>
        <v/>
      </c>
      <c r="G80" s="10" t="str">
        <f>IF($B80="","",VLOOKUP($B80,手順1!$B$19:$G$105,6,FALSE))</f>
        <v/>
      </c>
      <c r="H80" s="11" t="str">
        <f t="shared" si="7"/>
        <v/>
      </c>
      <c r="I80" s="21"/>
      <c r="J80" s="4"/>
      <c r="K80" s="4"/>
      <c r="L80" s="4"/>
      <c r="M80" s="5"/>
      <c r="R80" s="12"/>
      <c r="W80" s="1">
        <v>69</v>
      </c>
      <c r="X80" s="1" t="str">
        <f t="shared" si="9"/>
        <v/>
      </c>
      <c r="Y80" s="43">
        <f t="shared" si="10"/>
        <v>0</v>
      </c>
      <c r="Z80" s="43"/>
      <c r="AA80" s="43"/>
      <c r="AB80" s="43" t="str">
        <f t="shared" si="11"/>
        <v/>
      </c>
      <c r="AC80" s="43">
        <f t="shared" si="12"/>
        <v>0</v>
      </c>
      <c r="AD80" s="43"/>
      <c r="AE80" s="43"/>
      <c r="AF80" s="43"/>
      <c r="AG80" s="43"/>
      <c r="AH80" s="43"/>
    </row>
    <row r="81" spans="1:34" x14ac:dyDescent="0.45">
      <c r="A81" s="1" t="str">
        <f t="shared" si="8"/>
        <v/>
      </c>
      <c r="B81" s="8"/>
      <c r="C81" s="10" t="str">
        <f>IF($B81="","",VLOOKUP($B81,手順1!$B$19:$G$105,2,FALSE))</f>
        <v/>
      </c>
      <c r="D81" s="10" t="str">
        <f>IF($B81="","",VLOOKUP($B81,手順1!$B$19:$G$105,3,FALSE))</f>
        <v/>
      </c>
      <c r="E81" s="10" t="str">
        <f>IF($B81="","",VLOOKUP($B81,手順1!$B$19:$G$105,4,FALSE))</f>
        <v/>
      </c>
      <c r="F81" s="10" t="str">
        <f>IF($B81="","",VLOOKUP($B81,手順1!$B$19:$G$105,5,FALSE))</f>
        <v/>
      </c>
      <c r="G81" s="10" t="str">
        <f>IF($B81="","",VLOOKUP($B81,手順1!$B$19:$G$105,6,FALSE))</f>
        <v/>
      </c>
      <c r="H81" s="11" t="str">
        <f t="shared" si="7"/>
        <v/>
      </c>
      <c r="I81" s="21"/>
      <c r="J81" s="4"/>
      <c r="K81" s="4"/>
      <c r="L81" s="4"/>
      <c r="M81" s="5"/>
      <c r="R81" s="12"/>
      <c r="W81" s="1">
        <v>70</v>
      </c>
      <c r="X81" s="1" t="str">
        <f t="shared" si="9"/>
        <v/>
      </c>
      <c r="Y81" s="43">
        <f t="shared" si="10"/>
        <v>0</v>
      </c>
      <c r="Z81" s="43"/>
      <c r="AA81" s="43"/>
      <c r="AB81" s="43" t="str">
        <f t="shared" si="11"/>
        <v/>
      </c>
      <c r="AC81" s="43">
        <f t="shared" si="12"/>
        <v>0</v>
      </c>
      <c r="AD81" s="43"/>
      <c r="AE81" s="43"/>
      <c r="AF81" s="43"/>
      <c r="AG81" s="43"/>
      <c r="AH81" s="43"/>
    </row>
    <row r="82" spans="1:34" x14ac:dyDescent="0.45">
      <c r="A82" s="1" t="str">
        <f t="shared" si="8"/>
        <v/>
      </c>
      <c r="B82" s="8"/>
      <c r="C82" s="10" t="str">
        <f>IF($B82="","",VLOOKUP($B82,手順1!$B$19:$G$105,2,FALSE))</f>
        <v/>
      </c>
      <c r="D82" s="10" t="str">
        <f>IF($B82="","",VLOOKUP($B82,手順1!$B$19:$G$105,3,FALSE))</f>
        <v/>
      </c>
      <c r="E82" s="10" t="str">
        <f>IF($B82="","",VLOOKUP($B82,手順1!$B$19:$G$105,4,FALSE))</f>
        <v/>
      </c>
      <c r="F82" s="10" t="str">
        <f>IF($B82="","",VLOOKUP($B82,手順1!$B$19:$G$105,5,FALSE))</f>
        <v/>
      </c>
      <c r="G82" s="10" t="str">
        <f>IF($B82="","",VLOOKUP($B82,手順1!$B$19:$G$105,6,FALSE))</f>
        <v/>
      </c>
      <c r="H82" s="11" t="str">
        <f t="shared" si="7"/>
        <v/>
      </c>
      <c r="I82" s="21"/>
      <c r="J82" s="4"/>
      <c r="K82" s="4"/>
      <c r="L82" s="4"/>
      <c r="M82" s="5"/>
      <c r="R82" s="12"/>
      <c r="W82" s="1">
        <v>71</v>
      </c>
      <c r="X82" s="1" t="str">
        <f t="shared" si="9"/>
        <v/>
      </c>
      <c r="Y82" s="43">
        <f t="shared" si="10"/>
        <v>0</v>
      </c>
      <c r="Z82" s="43"/>
      <c r="AA82" s="43"/>
      <c r="AB82" s="43" t="str">
        <f t="shared" si="11"/>
        <v/>
      </c>
      <c r="AC82" s="43">
        <f t="shared" si="12"/>
        <v>0</v>
      </c>
      <c r="AD82" s="43"/>
      <c r="AE82" s="43"/>
      <c r="AF82" s="43"/>
      <c r="AG82" s="43"/>
      <c r="AH82" s="43"/>
    </row>
    <row r="83" spans="1:34" x14ac:dyDescent="0.45">
      <c r="A83" s="1" t="str">
        <f t="shared" si="8"/>
        <v/>
      </c>
      <c r="B83" s="8"/>
      <c r="C83" s="10" t="str">
        <f>IF($B83="","",VLOOKUP($B83,手順1!$B$19:$G$105,2,FALSE))</f>
        <v/>
      </c>
      <c r="D83" s="10" t="str">
        <f>IF($B83="","",VLOOKUP($B83,手順1!$B$19:$G$105,3,FALSE))</f>
        <v/>
      </c>
      <c r="E83" s="10" t="str">
        <f>IF($B83="","",VLOOKUP($B83,手順1!$B$19:$G$105,4,FALSE))</f>
        <v/>
      </c>
      <c r="F83" s="10" t="str">
        <f>IF($B83="","",VLOOKUP($B83,手順1!$B$19:$G$105,5,FALSE))</f>
        <v/>
      </c>
      <c r="G83" s="10" t="str">
        <f>IF($B83="","",VLOOKUP($B83,手順1!$B$19:$G$105,6,FALSE))</f>
        <v/>
      </c>
      <c r="H83" s="11" t="str">
        <f t="shared" si="7"/>
        <v/>
      </c>
      <c r="I83" s="21"/>
      <c r="J83" s="4"/>
      <c r="K83" s="4"/>
      <c r="L83" s="4"/>
      <c r="M83" s="5"/>
      <c r="R83" s="12"/>
      <c r="W83" s="1">
        <v>72</v>
      </c>
      <c r="X83" s="1" t="str">
        <f t="shared" si="9"/>
        <v/>
      </c>
      <c r="Y83" s="43">
        <f t="shared" si="10"/>
        <v>0</v>
      </c>
      <c r="Z83" s="43"/>
      <c r="AA83" s="43"/>
      <c r="AB83" s="43" t="str">
        <f t="shared" si="11"/>
        <v/>
      </c>
      <c r="AC83" s="43">
        <f t="shared" si="12"/>
        <v>0</v>
      </c>
      <c r="AD83" s="43"/>
      <c r="AE83" s="43"/>
      <c r="AF83" s="43"/>
      <c r="AG83" s="43"/>
      <c r="AH83" s="43"/>
    </row>
    <row r="84" spans="1:34" x14ac:dyDescent="0.45">
      <c r="A84" s="1" t="str">
        <f t="shared" si="8"/>
        <v/>
      </c>
      <c r="B84" s="8"/>
      <c r="C84" s="10" t="str">
        <f>IF($B84="","",VLOOKUP($B84,手順1!$B$19:$G$105,2,FALSE))</f>
        <v/>
      </c>
      <c r="D84" s="10" t="str">
        <f>IF($B84="","",VLOOKUP($B84,手順1!$B$19:$G$105,3,FALSE))</f>
        <v/>
      </c>
      <c r="E84" s="10" t="str">
        <f>IF($B84="","",VLOOKUP($B84,手順1!$B$19:$G$105,4,FALSE))</f>
        <v/>
      </c>
      <c r="F84" s="10" t="str">
        <f>IF($B84="","",VLOOKUP($B84,手順1!$B$19:$G$105,5,FALSE))</f>
        <v/>
      </c>
      <c r="G84" s="10" t="str">
        <f>IF($B84="","",VLOOKUP($B84,手順1!$B$19:$G$105,6,FALSE))</f>
        <v/>
      </c>
      <c r="H84" s="11" t="str">
        <f t="shared" si="7"/>
        <v/>
      </c>
      <c r="I84" s="21"/>
      <c r="J84" s="4"/>
      <c r="K84" s="4"/>
      <c r="L84" s="4"/>
      <c r="M84" s="5"/>
      <c r="R84" s="12"/>
      <c r="W84" s="1">
        <v>73</v>
      </c>
      <c r="X84" s="1" t="str">
        <f t="shared" si="9"/>
        <v/>
      </c>
      <c r="Y84" s="43">
        <f t="shared" si="10"/>
        <v>0</v>
      </c>
      <c r="Z84" s="43"/>
      <c r="AA84" s="43"/>
      <c r="AB84" s="43" t="str">
        <f t="shared" si="11"/>
        <v/>
      </c>
      <c r="AC84" s="43">
        <f t="shared" si="12"/>
        <v>0</v>
      </c>
      <c r="AD84" s="43"/>
      <c r="AE84" s="43"/>
      <c r="AF84" s="43"/>
      <c r="AG84" s="43"/>
      <c r="AH84" s="43"/>
    </row>
    <row r="85" spans="1:34" x14ac:dyDescent="0.45">
      <c r="A85" s="1" t="str">
        <f t="shared" si="8"/>
        <v/>
      </c>
      <c r="B85" s="8"/>
      <c r="C85" s="10" t="str">
        <f>IF($B85="","",VLOOKUP($B85,手順1!$B$19:$G$105,2,FALSE))</f>
        <v/>
      </c>
      <c r="D85" s="10" t="str">
        <f>IF($B85="","",VLOOKUP($B85,手順1!$B$19:$G$105,3,FALSE))</f>
        <v/>
      </c>
      <c r="E85" s="10" t="str">
        <f>IF($B85="","",VLOOKUP($B85,手順1!$B$19:$G$105,4,FALSE))</f>
        <v/>
      </c>
      <c r="F85" s="10" t="str">
        <f>IF($B85="","",VLOOKUP($B85,手順1!$B$19:$G$105,5,FALSE))</f>
        <v/>
      </c>
      <c r="G85" s="10" t="str">
        <f>IF($B85="","",VLOOKUP($B85,手順1!$B$19:$G$105,6,FALSE))</f>
        <v/>
      </c>
      <c r="H85" s="11" t="str">
        <f t="shared" si="7"/>
        <v/>
      </c>
      <c r="I85" s="21"/>
      <c r="J85" s="4"/>
      <c r="K85" s="4"/>
      <c r="L85" s="4"/>
      <c r="M85" s="5"/>
      <c r="R85" s="12"/>
      <c r="W85" s="1">
        <v>74</v>
      </c>
      <c r="X85" s="1" t="str">
        <f t="shared" si="9"/>
        <v/>
      </c>
      <c r="Y85" s="43">
        <f t="shared" si="10"/>
        <v>0</v>
      </c>
      <c r="Z85" s="43"/>
      <c r="AA85" s="43"/>
      <c r="AB85" s="43" t="str">
        <f t="shared" si="11"/>
        <v/>
      </c>
      <c r="AC85" s="43">
        <f t="shared" si="12"/>
        <v>0</v>
      </c>
      <c r="AD85" s="43"/>
      <c r="AE85" s="43"/>
      <c r="AF85" s="43"/>
      <c r="AG85" s="43"/>
      <c r="AH85" s="43"/>
    </row>
    <row r="86" spans="1:34" x14ac:dyDescent="0.45">
      <c r="A86" s="1" t="str">
        <f t="shared" si="8"/>
        <v/>
      </c>
      <c r="B86" s="8"/>
      <c r="C86" s="10" t="str">
        <f>IF($B86="","",VLOOKUP($B86,手順1!$B$19:$G$105,2,FALSE))</f>
        <v/>
      </c>
      <c r="D86" s="10" t="str">
        <f>IF($B86="","",VLOOKUP($B86,手順1!$B$19:$G$105,3,FALSE))</f>
        <v/>
      </c>
      <c r="E86" s="10" t="str">
        <f>IF($B86="","",VLOOKUP($B86,手順1!$B$19:$G$105,4,FALSE))</f>
        <v/>
      </c>
      <c r="F86" s="10" t="str">
        <f>IF($B86="","",VLOOKUP($B86,手順1!$B$19:$G$105,5,FALSE))</f>
        <v/>
      </c>
      <c r="G86" s="10" t="str">
        <f>IF($B86="","",VLOOKUP($B86,手順1!$B$19:$G$105,6,FALSE))</f>
        <v/>
      </c>
      <c r="H86" s="11" t="str">
        <f t="shared" si="7"/>
        <v/>
      </c>
      <c r="I86" s="21"/>
      <c r="J86" s="4"/>
      <c r="K86" s="4"/>
      <c r="L86" s="4"/>
      <c r="M86" s="5"/>
      <c r="R86" s="12"/>
      <c r="W86" s="1">
        <v>75</v>
      </c>
      <c r="X86" s="1" t="str">
        <f t="shared" si="9"/>
        <v/>
      </c>
      <c r="Y86" s="43">
        <f t="shared" si="10"/>
        <v>0</v>
      </c>
      <c r="Z86" s="43"/>
      <c r="AA86" s="43"/>
      <c r="AB86" s="43" t="str">
        <f t="shared" si="11"/>
        <v/>
      </c>
      <c r="AC86" s="43">
        <f t="shared" si="12"/>
        <v>0</v>
      </c>
      <c r="AD86" s="43"/>
      <c r="AE86" s="43"/>
      <c r="AF86" s="43"/>
      <c r="AG86" s="43"/>
      <c r="AH86" s="43"/>
    </row>
    <row r="87" spans="1:34" x14ac:dyDescent="0.45">
      <c r="A87" s="1" t="str">
        <f t="shared" si="8"/>
        <v/>
      </c>
      <c r="B87" s="8"/>
      <c r="C87" s="10" t="str">
        <f>IF($B87="","",VLOOKUP($B87,手順1!$B$19:$G$105,2,FALSE))</f>
        <v/>
      </c>
      <c r="D87" s="10" t="str">
        <f>IF($B87="","",VLOOKUP($B87,手順1!$B$19:$G$105,3,FALSE))</f>
        <v/>
      </c>
      <c r="E87" s="10" t="str">
        <f>IF($B87="","",VLOOKUP($B87,手順1!$B$19:$G$105,4,FALSE))</f>
        <v/>
      </c>
      <c r="F87" s="10" t="str">
        <f>IF($B87="","",VLOOKUP($B87,手順1!$B$19:$G$105,5,FALSE))</f>
        <v/>
      </c>
      <c r="G87" s="10" t="str">
        <f>IF($B87="","",VLOOKUP($B87,手順1!$B$19:$G$105,6,FALSE))</f>
        <v/>
      </c>
      <c r="H87" s="11" t="str">
        <f t="shared" si="7"/>
        <v/>
      </c>
      <c r="I87" s="21"/>
      <c r="J87" s="4"/>
      <c r="K87" s="4"/>
      <c r="L87" s="4"/>
      <c r="M87" s="5"/>
      <c r="R87" s="12"/>
      <c r="W87" s="1">
        <v>76</v>
      </c>
      <c r="X87" s="1" t="str">
        <f t="shared" si="9"/>
        <v/>
      </c>
      <c r="Y87" s="43">
        <f t="shared" si="10"/>
        <v>0</v>
      </c>
      <c r="Z87" s="43"/>
      <c r="AA87" s="43"/>
      <c r="AB87" s="43" t="str">
        <f t="shared" si="11"/>
        <v/>
      </c>
      <c r="AC87" s="43">
        <f t="shared" si="12"/>
        <v>0</v>
      </c>
      <c r="AD87" s="43"/>
      <c r="AE87" s="43"/>
      <c r="AF87" s="43"/>
      <c r="AG87" s="43"/>
      <c r="AH87" s="43"/>
    </row>
    <row r="88" spans="1:34" x14ac:dyDescent="0.45">
      <c r="A88" s="1" t="str">
        <f t="shared" si="8"/>
        <v/>
      </c>
      <c r="B88" s="8"/>
      <c r="C88" s="10" t="str">
        <f>IF($B88="","",VLOOKUP($B88,手順1!$B$19:$G$105,2,FALSE))</f>
        <v/>
      </c>
      <c r="D88" s="10" t="str">
        <f>IF($B88="","",VLOOKUP($B88,手順1!$B$19:$G$105,3,FALSE))</f>
        <v/>
      </c>
      <c r="E88" s="10" t="str">
        <f>IF($B88="","",VLOOKUP($B88,手順1!$B$19:$G$105,4,FALSE))</f>
        <v/>
      </c>
      <c r="F88" s="10" t="str">
        <f>IF($B88="","",VLOOKUP($B88,手順1!$B$19:$G$105,5,FALSE))</f>
        <v/>
      </c>
      <c r="G88" s="10" t="str">
        <f>IF($B88="","",VLOOKUP($B88,手順1!$B$19:$G$105,6,FALSE))</f>
        <v/>
      </c>
      <c r="H88" s="11" t="str">
        <f t="shared" si="7"/>
        <v/>
      </c>
      <c r="I88" s="21"/>
      <c r="J88" s="4"/>
      <c r="K88" s="4"/>
      <c r="L88" s="4"/>
      <c r="M88" s="5"/>
      <c r="R88" s="12"/>
      <c r="W88" s="1">
        <v>77</v>
      </c>
      <c r="X88" s="1" t="str">
        <f t="shared" si="9"/>
        <v/>
      </c>
      <c r="Y88" s="43">
        <f t="shared" si="10"/>
        <v>0</v>
      </c>
      <c r="Z88" s="43"/>
      <c r="AA88" s="43"/>
      <c r="AB88" s="43" t="str">
        <f t="shared" si="11"/>
        <v/>
      </c>
      <c r="AC88" s="43">
        <f t="shared" si="12"/>
        <v>0</v>
      </c>
      <c r="AD88" s="43"/>
      <c r="AE88" s="43"/>
      <c r="AF88" s="43"/>
      <c r="AG88" s="43"/>
      <c r="AH88" s="43"/>
    </row>
    <row r="89" spans="1:34" x14ac:dyDescent="0.45">
      <c r="A89" s="1" t="str">
        <f t="shared" si="8"/>
        <v/>
      </c>
      <c r="B89" s="8"/>
      <c r="C89" s="10" t="str">
        <f>IF($B89="","",VLOOKUP($B89,手順1!$B$19:$G$105,2,FALSE))</f>
        <v/>
      </c>
      <c r="D89" s="10" t="str">
        <f>IF($B89="","",VLOOKUP($B89,手順1!$B$19:$G$105,3,FALSE))</f>
        <v/>
      </c>
      <c r="E89" s="10" t="str">
        <f>IF($B89="","",VLOOKUP($B89,手順1!$B$19:$G$105,4,FALSE))</f>
        <v/>
      </c>
      <c r="F89" s="10" t="str">
        <f>IF($B89="","",VLOOKUP($B89,手順1!$B$19:$G$105,5,FALSE))</f>
        <v/>
      </c>
      <c r="G89" s="10" t="str">
        <f>IF($B89="","",VLOOKUP($B89,手順1!$B$19:$G$105,6,FALSE))</f>
        <v/>
      </c>
      <c r="H89" s="11" t="str">
        <f t="shared" si="7"/>
        <v/>
      </c>
      <c r="I89" s="21"/>
      <c r="J89" s="4"/>
      <c r="K89" s="4"/>
      <c r="L89" s="4"/>
      <c r="M89" s="5"/>
      <c r="R89" s="12"/>
      <c r="W89" s="1">
        <v>78</v>
      </c>
      <c r="X89" s="1" t="str">
        <f t="shared" si="9"/>
        <v/>
      </c>
      <c r="Y89" s="43">
        <f t="shared" si="10"/>
        <v>0</v>
      </c>
      <c r="Z89" s="43"/>
      <c r="AA89" s="43"/>
      <c r="AB89" s="43" t="str">
        <f t="shared" si="11"/>
        <v/>
      </c>
      <c r="AC89" s="43">
        <f t="shared" si="12"/>
        <v>0</v>
      </c>
      <c r="AD89" s="43"/>
      <c r="AE89" s="43"/>
      <c r="AF89" s="43"/>
      <c r="AG89" s="43"/>
      <c r="AH89" s="43"/>
    </row>
    <row r="90" spans="1:34" x14ac:dyDescent="0.45">
      <c r="A90" s="1" t="str">
        <f t="shared" si="8"/>
        <v/>
      </c>
      <c r="B90" s="8"/>
      <c r="C90" s="10" t="str">
        <f>IF($B90="","",VLOOKUP($B90,手順1!$B$19:$G$105,2,FALSE))</f>
        <v/>
      </c>
      <c r="D90" s="10" t="str">
        <f>IF($B90="","",VLOOKUP($B90,手順1!$B$19:$G$105,3,FALSE))</f>
        <v/>
      </c>
      <c r="E90" s="10" t="str">
        <f>IF($B90="","",VLOOKUP($B90,手順1!$B$19:$G$105,4,FALSE))</f>
        <v/>
      </c>
      <c r="F90" s="10" t="str">
        <f>IF($B90="","",VLOOKUP($B90,手順1!$B$19:$G$105,5,FALSE))</f>
        <v/>
      </c>
      <c r="G90" s="10" t="str">
        <f>IF($B90="","",VLOOKUP($B90,手順1!$B$19:$G$105,6,FALSE))</f>
        <v/>
      </c>
      <c r="H90" s="11" t="str">
        <f t="shared" si="7"/>
        <v/>
      </c>
      <c r="I90" s="21"/>
      <c r="J90" s="4"/>
      <c r="K90" s="4"/>
      <c r="L90" s="4"/>
      <c r="M90" s="5"/>
      <c r="R90" s="12"/>
      <c r="W90" s="1">
        <v>79</v>
      </c>
      <c r="X90" s="1" t="str">
        <f t="shared" si="9"/>
        <v/>
      </c>
      <c r="Y90" s="43">
        <f t="shared" si="10"/>
        <v>0</v>
      </c>
      <c r="Z90" s="43"/>
      <c r="AA90" s="43"/>
      <c r="AB90" s="43" t="str">
        <f t="shared" si="11"/>
        <v/>
      </c>
      <c r="AC90" s="43">
        <f t="shared" si="12"/>
        <v>0</v>
      </c>
      <c r="AD90" s="43"/>
      <c r="AE90" s="43"/>
      <c r="AF90" s="43"/>
      <c r="AG90" s="43"/>
      <c r="AH90" s="43"/>
    </row>
    <row r="91" spans="1:34" x14ac:dyDescent="0.45">
      <c r="A91" s="1" t="str">
        <f t="shared" si="8"/>
        <v/>
      </c>
      <c r="B91" s="8"/>
      <c r="C91" s="10" t="str">
        <f>IF($B91="","",VLOOKUP($B91,手順1!$B$19:$G$105,2,FALSE))</f>
        <v/>
      </c>
      <c r="D91" s="10" t="str">
        <f>IF($B91="","",VLOOKUP($B91,手順1!$B$19:$G$105,3,FALSE))</f>
        <v/>
      </c>
      <c r="E91" s="10" t="str">
        <f>IF($B91="","",VLOOKUP($B91,手順1!$B$19:$G$105,4,FALSE))</f>
        <v/>
      </c>
      <c r="F91" s="10" t="str">
        <f>IF($B91="","",VLOOKUP($B91,手順1!$B$19:$G$105,5,FALSE))</f>
        <v/>
      </c>
      <c r="G91" s="10" t="str">
        <f>IF($B91="","",VLOOKUP($B91,手順1!$B$19:$G$105,6,FALSE))</f>
        <v/>
      </c>
      <c r="H91" s="11" t="str">
        <f t="shared" si="7"/>
        <v/>
      </c>
      <c r="I91" s="21"/>
      <c r="J91" s="4"/>
      <c r="K91" s="4"/>
      <c r="L91" s="4"/>
      <c r="M91" s="5"/>
      <c r="R91" s="12"/>
      <c r="W91" s="1">
        <v>80</v>
      </c>
      <c r="X91" s="1" t="str">
        <f t="shared" si="9"/>
        <v/>
      </c>
      <c r="Y91" s="43">
        <f t="shared" si="10"/>
        <v>0</v>
      </c>
      <c r="Z91" s="43"/>
      <c r="AA91" s="43"/>
      <c r="AB91" s="43" t="str">
        <f t="shared" si="11"/>
        <v/>
      </c>
      <c r="AC91" s="43">
        <f t="shared" si="12"/>
        <v>0</v>
      </c>
      <c r="AD91" s="43"/>
      <c r="AE91" s="43"/>
      <c r="AF91" s="43"/>
      <c r="AG91" s="43"/>
      <c r="AH91" s="43"/>
    </row>
    <row r="92" spans="1:34" x14ac:dyDescent="0.45">
      <c r="A92" s="1" t="str">
        <f t="shared" si="8"/>
        <v/>
      </c>
      <c r="B92" s="8"/>
      <c r="C92" s="10" t="str">
        <f>IF($B92="","",VLOOKUP($B92,手順1!$B$19:$G$105,2,FALSE))</f>
        <v/>
      </c>
      <c r="D92" s="10" t="str">
        <f>IF($B92="","",VLOOKUP($B92,手順1!$B$19:$G$105,3,FALSE))</f>
        <v/>
      </c>
      <c r="E92" s="10" t="str">
        <f>IF($B92="","",VLOOKUP($B92,手順1!$B$19:$G$105,4,FALSE))</f>
        <v/>
      </c>
      <c r="F92" s="10" t="str">
        <f>IF($B92="","",VLOOKUP($B92,手順1!$B$19:$G$105,5,FALSE))</f>
        <v/>
      </c>
      <c r="G92" s="10" t="str">
        <f>IF($B92="","",VLOOKUP($B92,手順1!$B$19:$G$105,6,FALSE))</f>
        <v/>
      </c>
      <c r="H92" s="11" t="str">
        <f t="shared" si="7"/>
        <v/>
      </c>
      <c r="I92" s="21"/>
      <c r="J92" s="4"/>
      <c r="K92" s="4"/>
      <c r="L92" s="4"/>
      <c r="M92" s="5"/>
      <c r="R92" s="12"/>
      <c r="W92" s="1">
        <v>81</v>
      </c>
      <c r="X92" s="1" t="str">
        <f t="shared" si="9"/>
        <v/>
      </c>
      <c r="Y92" s="43">
        <f t="shared" si="10"/>
        <v>0</v>
      </c>
      <c r="Z92" s="43"/>
      <c r="AA92" s="43"/>
      <c r="AB92" s="43" t="str">
        <f t="shared" si="11"/>
        <v/>
      </c>
      <c r="AC92" s="43">
        <f t="shared" si="12"/>
        <v>0</v>
      </c>
      <c r="AD92" s="43"/>
      <c r="AE92" s="43"/>
      <c r="AF92" s="43"/>
      <c r="AG92" s="43"/>
      <c r="AH92" s="43"/>
    </row>
    <row r="93" spans="1:34" x14ac:dyDescent="0.45">
      <c r="A93" s="1" t="str">
        <f t="shared" si="8"/>
        <v/>
      </c>
      <c r="B93" s="8"/>
      <c r="C93" s="10" t="str">
        <f>IF($B93="","",VLOOKUP($B93,手順1!$B$19:$G$105,2,FALSE))</f>
        <v/>
      </c>
      <c r="D93" s="10" t="str">
        <f>IF($B93="","",VLOOKUP($B93,手順1!$B$19:$G$105,3,FALSE))</f>
        <v/>
      </c>
      <c r="E93" s="10" t="str">
        <f>IF($B93="","",VLOOKUP($B93,手順1!$B$19:$G$105,4,FALSE))</f>
        <v/>
      </c>
      <c r="F93" s="10" t="str">
        <f>IF($B93="","",VLOOKUP($B93,手順1!$B$19:$G$105,5,FALSE))</f>
        <v/>
      </c>
      <c r="G93" s="10" t="str">
        <f>IF($B93="","",VLOOKUP($B93,手順1!$B$19:$G$105,6,FALSE))</f>
        <v/>
      </c>
      <c r="H93" s="11" t="str">
        <f t="shared" si="7"/>
        <v/>
      </c>
      <c r="I93" s="21"/>
      <c r="J93" s="4"/>
      <c r="K93" s="4"/>
      <c r="L93" s="4"/>
      <c r="M93" s="5"/>
      <c r="R93" s="12"/>
      <c r="W93" s="1">
        <v>82</v>
      </c>
      <c r="X93" s="1" t="str">
        <f t="shared" si="9"/>
        <v/>
      </c>
      <c r="Y93" s="43">
        <f t="shared" si="10"/>
        <v>0</v>
      </c>
      <c r="Z93" s="43"/>
      <c r="AA93" s="43"/>
      <c r="AB93" s="43" t="str">
        <f t="shared" si="11"/>
        <v/>
      </c>
      <c r="AC93" s="43">
        <f t="shared" si="12"/>
        <v>0</v>
      </c>
      <c r="AD93" s="43"/>
      <c r="AE93" s="43"/>
      <c r="AF93" s="43"/>
      <c r="AG93" s="43"/>
      <c r="AH93" s="43"/>
    </row>
    <row r="94" spans="1:34" x14ac:dyDescent="0.45">
      <c r="A94" s="1" t="str">
        <f t="shared" si="8"/>
        <v/>
      </c>
      <c r="B94" s="8"/>
      <c r="C94" s="10" t="str">
        <f>IF($B94="","",VLOOKUP($B94,手順1!$B$19:$G$105,2,FALSE))</f>
        <v/>
      </c>
      <c r="D94" s="10" t="str">
        <f>IF($B94="","",VLOOKUP($B94,手順1!$B$19:$G$105,3,FALSE))</f>
        <v/>
      </c>
      <c r="E94" s="10" t="str">
        <f>IF($B94="","",VLOOKUP($B94,手順1!$B$19:$G$105,4,FALSE))</f>
        <v/>
      </c>
      <c r="F94" s="10" t="str">
        <f>IF($B94="","",VLOOKUP($B94,手順1!$B$19:$G$105,5,FALSE))</f>
        <v/>
      </c>
      <c r="G94" s="10" t="str">
        <f>IF($B94="","",VLOOKUP($B94,手順1!$B$19:$G$105,6,FALSE))</f>
        <v/>
      </c>
      <c r="H94" s="11" t="str">
        <f t="shared" si="7"/>
        <v/>
      </c>
      <c r="I94" s="21"/>
      <c r="J94" s="4"/>
      <c r="K94" s="4"/>
      <c r="L94" s="4"/>
      <c r="M94" s="5"/>
      <c r="R94" s="12"/>
      <c r="W94" s="1">
        <v>83</v>
      </c>
      <c r="X94" s="1" t="str">
        <f t="shared" si="9"/>
        <v/>
      </c>
      <c r="Y94" s="43">
        <f t="shared" si="10"/>
        <v>0</v>
      </c>
      <c r="Z94" s="43"/>
      <c r="AA94" s="43"/>
      <c r="AB94" s="43" t="str">
        <f t="shared" si="11"/>
        <v/>
      </c>
      <c r="AC94" s="43">
        <f t="shared" si="12"/>
        <v>0</v>
      </c>
      <c r="AD94" s="43"/>
      <c r="AE94" s="43"/>
      <c r="AF94" s="43"/>
      <c r="AG94" s="43"/>
      <c r="AH94" s="43"/>
    </row>
    <row r="95" spans="1:34" x14ac:dyDescent="0.45">
      <c r="A95" s="1" t="str">
        <f t="shared" si="8"/>
        <v/>
      </c>
      <c r="B95" s="8"/>
      <c r="C95" s="10" t="str">
        <f>IF($B95="","",VLOOKUP($B95,手順1!$B$19:$G$105,2,FALSE))</f>
        <v/>
      </c>
      <c r="D95" s="10" t="str">
        <f>IF($B95="","",VLOOKUP($B95,手順1!$B$19:$G$105,3,FALSE))</f>
        <v/>
      </c>
      <c r="E95" s="10" t="str">
        <f>IF($B95="","",VLOOKUP($B95,手順1!$B$19:$G$105,4,FALSE))</f>
        <v/>
      </c>
      <c r="F95" s="10" t="str">
        <f>IF($B95="","",VLOOKUP($B95,手順1!$B$19:$G$105,5,FALSE))</f>
        <v/>
      </c>
      <c r="G95" s="10" t="str">
        <f>IF($B95="","",VLOOKUP($B95,手順1!$B$19:$G$105,6,FALSE))</f>
        <v/>
      </c>
      <c r="H95" s="11" t="str">
        <f t="shared" si="7"/>
        <v/>
      </c>
      <c r="I95" s="21"/>
      <c r="J95" s="4"/>
      <c r="K95" s="4"/>
      <c r="L95" s="4"/>
      <c r="M95" s="5"/>
      <c r="R95" s="12"/>
      <c r="W95" s="1">
        <v>84</v>
      </c>
      <c r="X95" s="1" t="str">
        <f t="shared" si="9"/>
        <v/>
      </c>
      <c r="Y95" s="43">
        <f t="shared" si="10"/>
        <v>0</v>
      </c>
      <c r="Z95" s="43"/>
      <c r="AA95" s="43"/>
      <c r="AB95" s="43" t="str">
        <f t="shared" si="11"/>
        <v/>
      </c>
      <c r="AC95" s="43">
        <f t="shared" si="12"/>
        <v>0</v>
      </c>
      <c r="AD95" s="43"/>
      <c r="AE95" s="43"/>
      <c r="AF95" s="43"/>
      <c r="AG95" s="43"/>
      <c r="AH95" s="43"/>
    </row>
    <row r="96" spans="1:34" x14ac:dyDescent="0.45">
      <c r="A96" s="1" t="str">
        <f t="shared" si="8"/>
        <v/>
      </c>
      <c r="B96" s="8"/>
      <c r="C96" s="10" t="str">
        <f>IF($B96="","",VLOOKUP($B96,手順1!$B$19:$G$105,2,FALSE))</f>
        <v/>
      </c>
      <c r="D96" s="10" t="str">
        <f>IF($B96="","",VLOOKUP($B96,手順1!$B$19:$G$105,3,FALSE))</f>
        <v/>
      </c>
      <c r="E96" s="10" t="str">
        <f>IF($B96="","",VLOOKUP($B96,手順1!$B$19:$G$105,4,FALSE))</f>
        <v/>
      </c>
      <c r="F96" s="10" t="str">
        <f>IF($B96="","",VLOOKUP($B96,手順1!$B$19:$G$105,5,FALSE))</f>
        <v/>
      </c>
      <c r="G96" s="10" t="str">
        <f>IF($B96="","",VLOOKUP($B96,手順1!$B$19:$G$105,6,FALSE))</f>
        <v/>
      </c>
      <c r="H96" s="11" t="str">
        <f t="shared" si="7"/>
        <v/>
      </c>
      <c r="I96" s="21"/>
      <c r="J96" s="4"/>
      <c r="K96" s="4"/>
      <c r="L96" s="4"/>
      <c r="M96" s="5"/>
      <c r="R96" s="12"/>
      <c r="W96" s="1">
        <v>85</v>
      </c>
      <c r="X96" s="1" t="str">
        <f t="shared" si="9"/>
        <v/>
      </c>
      <c r="Y96" s="43">
        <f t="shared" si="10"/>
        <v>0</v>
      </c>
      <c r="Z96" s="43"/>
      <c r="AA96" s="43"/>
      <c r="AB96" s="43" t="str">
        <f t="shared" si="11"/>
        <v/>
      </c>
      <c r="AC96" s="43">
        <f t="shared" si="12"/>
        <v>0</v>
      </c>
      <c r="AD96" s="43"/>
      <c r="AE96" s="43"/>
      <c r="AF96" s="43"/>
      <c r="AG96" s="43"/>
      <c r="AH96" s="43"/>
    </row>
    <row r="97" spans="1:34" x14ac:dyDescent="0.45">
      <c r="A97" s="1" t="str">
        <f t="shared" si="8"/>
        <v/>
      </c>
      <c r="B97" s="8"/>
      <c r="C97" s="10" t="str">
        <f>IF($B97="","",VLOOKUP($B97,手順1!$B$19:$G$105,2,FALSE))</f>
        <v/>
      </c>
      <c r="D97" s="10" t="str">
        <f>IF($B97="","",VLOOKUP($B97,手順1!$B$19:$G$105,3,FALSE))</f>
        <v/>
      </c>
      <c r="E97" s="10" t="str">
        <f>IF($B97="","",VLOOKUP($B97,手順1!$B$19:$G$105,4,FALSE))</f>
        <v/>
      </c>
      <c r="F97" s="10" t="str">
        <f>IF($B97="","",VLOOKUP($B97,手順1!$B$19:$G$105,5,FALSE))</f>
        <v/>
      </c>
      <c r="G97" s="10" t="str">
        <f>IF($B97="","",VLOOKUP($B97,手順1!$B$19:$G$105,6,FALSE))</f>
        <v/>
      </c>
      <c r="H97" s="11" t="str">
        <f t="shared" si="7"/>
        <v/>
      </c>
      <c r="I97" s="21"/>
      <c r="J97" s="4"/>
      <c r="K97" s="4"/>
      <c r="L97" s="4"/>
      <c r="M97" s="5"/>
      <c r="R97" s="12"/>
      <c r="W97" s="1">
        <v>86</v>
      </c>
      <c r="X97" s="1" t="str">
        <f t="shared" si="9"/>
        <v/>
      </c>
      <c r="Y97" s="43">
        <f t="shared" si="10"/>
        <v>0</v>
      </c>
      <c r="Z97" s="43"/>
      <c r="AA97" s="43"/>
      <c r="AB97" s="43" t="str">
        <f t="shared" si="11"/>
        <v/>
      </c>
      <c r="AC97" s="43">
        <f t="shared" si="12"/>
        <v>0</v>
      </c>
      <c r="AD97" s="43"/>
      <c r="AE97" s="43"/>
      <c r="AF97" s="43"/>
      <c r="AG97" s="43"/>
      <c r="AH97" s="43"/>
    </row>
    <row r="98" spans="1:34" x14ac:dyDescent="0.45">
      <c r="A98" s="1" t="str">
        <f t="shared" si="8"/>
        <v/>
      </c>
      <c r="B98" s="8"/>
      <c r="C98" s="10" t="str">
        <f>IF($B98="","",VLOOKUP($B98,手順1!$B$19:$G$105,2,FALSE))</f>
        <v/>
      </c>
      <c r="D98" s="10" t="str">
        <f>IF($B98="","",VLOOKUP($B98,手順1!$B$19:$G$105,3,FALSE))</f>
        <v/>
      </c>
      <c r="E98" s="10" t="str">
        <f>IF($B98="","",VLOOKUP($B98,手順1!$B$19:$G$105,4,FALSE))</f>
        <v/>
      </c>
      <c r="F98" s="10" t="str">
        <f>IF($B98="","",VLOOKUP($B98,手順1!$B$19:$G$105,5,FALSE))</f>
        <v/>
      </c>
      <c r="G98" s="10" t="str">
        <f>IF($B98="","",VLOOKUP($B98,手順1!$B$19:$G$105,6,FALSE))</f>
        <v/>
      </c>
      <c r="H98" s="11" t="str">
        <f t="shared" si="7"/>
        <v/>
      </c>
      <c r="I98" s="21"/>
      <c r="J98" s="4"/>
      <c r="K98" s="4"/>
      <c r="L98" s="4"/>
      <c r="M98" s="5"/>
      <c r="R98" s="12"/>
      <c r="W98" s="1">
        <v>87</v>
      </c>
      <c r="X98" s="1" t="str">
        <f t="shared" si="9"/>
        <v/>
      </c>
      <c r="Y98" s="43">
        <f t="shared" si="10"/>
        <v>0</v>
      </c>
      <c r="Z98" s="43"/>
      <c r="AA98" s="43"/>
      <c r="AB98" s="43" t="str">
        <f t="shared" si="11"/>
        <v/>
      </c>
      <c r="AC98" s="43">
        <f t="shared" si="12"/>
        <v>0</v>
      </c>
      <c r="AD98" s="43"/>
      <c r="AE98" s="43"/>
      <c r="AF98" s="43"/>
      <c r="AG98" s="43"/>
      <c r="AH98" s="43"/>
    </row>
    <row r="99" spans="1:34" x14ac:dyDescent="0.45">
      <c r="A99" s="1" t="str">
        <f t="shared" si="8"/>
        <v/>
      </c>
      <c r="B99" s="8"/>
      <c r="C99" s="10" t="str">
        <f>IF($B99="","",VLOOKUP($B99,手順1!$B$19:$G$105,2,FALSE))</f>
        <v/>
      </c>
      <c r="D99" s="10" t="str">
        <f>IF($B99="","",VLOOKUP($B99,手順1!$B$19:$G$105,3,FALSE))</f>
        <v/>
      </c>
      <c r="E99" s="10" t="str">
        <f>IF($B99="","",VLOOKUP($B99,手順1!$B$19:$G$105,4,FALSE))</f>
        <v/>
      </c>
      <c r="F99" s="10" t="str">
        <f>IF($B99="","",VLOOKUP($B99,手順1!$B$19:$G$105,5,FALSE))</f>
        <v/>
      </c>
      <c r="G99" s="10" t="str">
        <f>IF($B99="","",VLOOKUP($B99,手順1!$B$19:$G$105,6,FALSE))</f>
        <v/>
      </c>
      <c r="H99" s="11" t="str">
        <f t="shared" si="7"/>
        <v/>
      </c>
      <c r="I99" s="21"/>
      <c r="J99" s="4"/>
      <c r="K99" s="4"/>
      <c r="L99" s="4"/>
      <c r="M99" s="5"/>
      <c r="R99" s="12"/>
      <c r="W99" s="1">
        <v>88</v>
      </c>
      <c r="X99" s="1" t="str">
        <f t="shared" si="9"/>
        <v/>
      </c>
      <c r="Y99" s="43">
        <f t="shared" si="10"/>
        <v>0</v>
      </c>
      <c r="Z99" s="43"/>
      <c r="AA99" s="43"/>
      <c r="AB99" s="43" t="str">
        <f t="shared" si="11"/>
        <v/>
      </c>
      <c r="AC99" s="43">
        <f t="shared" si="12"/>
        <v>0</v>
      </c>
      <c r="AD99" s="43"/>
      <c r="AE99" s="43"/>
      <c r="AF99" s="43"/>
      <c r="AG99" s="43"/>
      <c r="AH99" s="43"/>
    </row>
    <row r="100" spans="1:34" x14ac:dyDescent="0.45">
      <c r="A100" s="1" t="str">
        <f t="shared" si="8"/>
        <v/>
      </c>
      <c r="B100" s="8"/>
      <c r="C100" s="10" t="str">
        <f>IF($B100="","",VLOOKUP($B100,手順1!$B$19:$G$105,2,FALSE))</f>
        <v/>
      </c>
      <c r="D100" s="10" t="str">
        <f>IF($B100="","",VLOOKUP($B100,手順1!$B$19:$G$105,3,FALSE))</f>
        <v/>
      </c>
      <c r="E100" s="10" t="str">
        <f>IF($B100="","",VLOOKUP($B100,手順1!$B$19:$G$105,4,FALSE))</f>
        <v/>
      </c>
      <c r="F100" s="10" t="str">
        <f>IF($B100="","",VLOOKUP($B100,手順1!$B$19:$G$105,5,FALSE))</f>
        <v/>
      </c>
      <c r="G100" s="10" t="str">
        <f>IF($B100="","",VLOOKUP($B100,手順1!$B$19:$G$105,6,FALSE))</f>
        <v/>
      </c>
      <c r="H100" s="11" t="str">
        <f t="shared" si="7"/>
        <v/>
      </c>
      <c r="I100" s="21"/>
      <c r="J100" s="4"/>
      <c r="K100" s="4"/>
      <c r="L100" s="4"/>
      <c r="M100" s="5"/>
      <c r="R100" s="12"/>
      <c r="W100" s="1">
        <v>89</v>
      </c>
      <c r="X100" s="1" t="str">
        <f t="shared" si="9"/>
        <v/>
      </c>
      <c r="Y100" s="43">
        <f t="shared" si="10"/>
        <v>0</v>
      </c>
      <c r="Z100" s="43"/>
      <c r="AA100" s="43"/>
      <c r="AB100" s="43" t="str">
        <f t="shared" si="11"/>
        <v/>
      </c>
      <c r="AC100" s="43">
        <f t="shared" si="12"/>
        <v>0</v>
      </c>
      <c r="AD100" s="43"/>
      <c r="AE100" s="43"/>
      <c r="AF100" s="43"/>
      <c r="AG100" s="43"/>
      <c r="AH100" s="43"/>
    </row>
    <row r="101" spans="1:34" x14ac:dyDescent="0.45">
      <c r="A101" s="1" t="str">
        <f t="shared" si="8"/>
        <v/>
      </c>
      <c r="B101" s="8"/>
      <c r="C101" s="10" t="str">
        <f>IF($B101="","",VLOOKUP($B101,手順1!$B$19:$G$105,2,FALSE))</f>
        <v/>
      </c>
      <c r="D101" s="10" t="str">
        <f>IF($B101="","",VLOOKUP($B101,手順1!$B$19:$G$105,3,FALSE))</f>
        <v/>
      </c>
      <c r="E101" s="10" t="str">
        <f>IF($B101="","",VLOOKUP($B101,手順1!$B$19:$G$105,4,FALSE))</f>
        <v/>
      </c>
      <c r="F101" s="10" t="str">
        <f>IF($B101="","",VLOOKUP($B101,手順1!$B$19:$G$105,5,FALSE))</f>
        <v/>
      </c>
      <c r="G101" s="10" t="str">
        <f>IF($B101="","",VLOOKUP($B101,手順1!$B$19:$G$105,6,FALSE))</f>
        <v/>
      </c>
      <c r="H101" s="11" t="str">
        <f t="shared" si="7"/>
        <v/>
      </c>
      <c r="I101" s="21"/>
      <c r="J101" s="4"/>
      <c r="K101" s="4"/>
      <c r="L101" s="4"/>
      <c r="M101" s="5"/>
      <c r="R101" s="12"/>
      <c r="W101" s="1">
        <v>90</v>
      </c>
      <c r="X101" s="1" t="str">
        <f t="shared" si="9"/>
        <v/>
      </c>
      <c r="Y101" s="43">
        <f t="shared" si="10"/>
        <v>0</v>
      </c>
      <c r="Z101" s="43"/>
      <c r="AA101" s="43"/>
      <c r="AB101" s="43" t="str">
        <f t="shared" si="11"/>
        <v/>
      </c>
      <c r="AC101" s="43">
        <f t="shared" si="12"/>
        <v>0</v>
      </c>
      <c r="AD101" s="43"/>
      <c r="AE101" s="43"/>
      <c r="AF101" s="43"/>
      <c r="AG101" s="43"/>
      <c r="AH101" s="43"/>
    </row>
    <row r="102" spans="1:34" x14ac:dyDescent="0.45">
      <c r="A102" s="1" t="str">
        <f t="shared" si="8"/>
        <v/>
      </c>
      <c r="B102" s="8"/>
      <c r="C102" s="10" t="str">
        <f>IF($B102="","",VLOOKUP($B102,手順1!$B$19:$G$105,2,FALSE))</f>
        <v/>
      </c>
      <c r="D102" s="10" t="str">
        <f>IF($B102="","",VLOOKUP($B102,手順1!$B$19:$G$105,3,FALSE))</f>
        <v/>
      </c>
      <c r="E102" s="10" t="str">
        <f>IF($B102="","",VLOOKUP($B102,手順1!$B$19:$G$105,4,FALSE))</f>
        <v/>
      </c>
      <c r="F102" s="10" t="str">
        <f>IF($B102="","",VLOOKUP($B102,手順1!$B$19:$G$105,5,FALSE))</f>
        <v/>
      </c>
      <c r="G102" s="10" t="str">
        <f>IF($B102="","",VLOOKUP($B102,手順1!$B$19:$G$105,6,FALSE))</f>
        <v/>
      </c>
      <c r="H102" s="11" t="str">
        <f t="shared" si="7"/>
        <v/>
      </c>
      <c r="I102" s="21"/>
      <c r="J102" s="4"/>
      <c r="K102" s="4"/>
      <c r="L102" s="4"/>
      <c r="M102" s="5"/>
      <c r="R102" s="12"/>
      <c r="W102" s="1">
        <v>91</v>
      </c>
      <c r="X102" s="1" t="str">
        <f t="shared" si="9"/>
        <v/>
      </c>
      <c r="Y102" s="43">
        <f t="shared" si="10"/>
        <v>0</v>
      </c>
      <c r="Z102" s="43"/>
      <c r="AA102" s="43"/>
      <c r="AB102" s="43" t="str">
        <f t="shared" si="11"/>
        <v/>
      </c>
      <c r="AC102" s="43">
        <f t="shared" si="12"/>
        <v>0</v>
      </c>
      <c r="AD102" s="43"/>
      <c r="AE102" s="43"/>
      <c r="AF102" s="43"/>
      <c r="AG102" s="43"/>
      <c r="AH102" s="43"/>
    </row>
    <row r="103" spans="1:34" x14ac:dyDescent="0.45">
      <c r="A103" s="1" t="str">
        <f t="shared" si="8"/>
        <v/>
      </c>
      <c r="B103" s="8"/>
      <c r="C103" s="10" t="str">
        <f>IF($B103="","",VLOOKUP($B103,手順1!$B$19:$G$105,2,FALSE))</f>
        <v/>
      </c>
      <c r="D103" s="10" t="str">
        <f>IF($B103="","",VLOOKUP($B103,手順1!$B$19:$G$105,3,FALSE))</f>
        <v/>
      </c>
      <c r="E103" s="10" t="str">
        <f>IF($B103="","",VLOOKUP($B103,手順1!$B$19:$G$105,4,FALSE))</f>
        <v/>
      </c>
      <c r="F103" s="10" t="str">
        <f>IF($B103="","",VLOOKUP($B103,手順1!$B$19:$G$105,5,FALSE))</f>
        <v/>
      </c>
      <c r="G103" s="10" t="str">
        <f>IF($B103="","",VLOOKUP($B103,手順1!$B$19:$G$105,6,FALSE))</f>
        <v/>
      </c>
      <c r="H103" s="11" t="str">
        <f t="shared" si="7"/>
        <v/>
      </c>
      <c r="I103" s="21"/>
      <c r="J103" s="4"/>
      <c r="K103" s="4"/>
      <c r="L103" s="4"/>
      <c r="M103" s="5"/>
      <c r="R103" s="12"/>
      <c r="W103" s="1">
        <v>92</v>
      </c>
      <c r="X103" s="1" t="str">
        <f t="shared" si="9"/>
        <v/>
      </c>
      <c r="Y103" s="43">
        <f t="shared" si="10"/>
        <v>0</v>
      </c>
      <c r="Z103" s="43"/>
      <c r="AA103" s="43"/>
      <c r="AB103" s="43" t="str">
        <f t="shared" si="11"/>
        <v/>
      </c>
      <c r="AC103" s="43">
        <f t="shared" si="12"/>
        <v>0</v>
      </c>
      <c r="AD103" s="43"/>
      <c r="AE103" s="43"/>
      <c r="AF103" s="43"/>
      <c r="AG103" s="43"/>
      <c r="AH103" s="43"/>
    </row>
    <row r="104" spans="1:34" x14ac:dyDescent="0.45">
      <c r="A104" s="1" t="str">
        <f t="shared" si="8"/>
        <v/>
      </c>
      <c r="B104" s="8"/>
      <c r="C104" s="10" t="str">
        <f>IF($B104="","",VLOOKUP($B104,手順1!$B$19:$G$105,2,FALSE))</f>
        <v/>
      </c>
      <c r="D104" s="10" t="str">
        <f>IF($B104="","",VLOOKUP($B104,手順1!$B$19:$G$105,3,FALSE))</f>
        <v/>
      </c>
      <c r="E104" s="10" t="str">
        <f>IF($B104="","",VLOOKUP($B104,手順1!$B$19:$G$105,4,FALSE))</f>
        <v/>
      </c>
      <c r="F104" s="10" t="str">
        <f>IF($B104="","",VLOOKUP($B104,手順1!$B$19:$G$105,5,FALSE))</f>
        <v/>
      </c>
      <c r="G104" s="10" t="str">
        <f>IF($B104="","",VLOOKUP($B104,手順1!$B$19:$G$105,6,FALSE))</f>
        <v/>
      </c>
      <c r="H104" s="11" t="str">
        <f t="shared" si="7"/>
        <v/>
      </c>
      <c r="I104" s="21"/>
      <c r="J104" s="4"/>
      <c r="K104" s="4"/>
      <c r="L104" s="4"/>
      <c r="M104" s="5"/>
      <c r="R104" s="12"/>
      <c r="W104" s="1">
        <v>93</v>
      </c>
      <c r="X104" s="1" t="str">
        <f t="shared" si="9"/>
        <v/>
      </c>
      <c r="Y104" s="43">
        <f t="shared" si="10"/>
        <v>0</v>
      </c>
      <c r="Z104" s="43"/>
      <c r="AA104" s="43"/>
      <c r="AB104" s="43" t="str">
        <f t="shared" si="11"/>
        <v/>
      </c>
      <c r="AC104" s="43">
        <f t="shared" si="12"/>
        <v>0</v>
      </c>
      <c r="AD104" s="43"/>
      <c r="AE104" s="43"/>
      <c r="AF104" s="43"/>
      <c r="AG104" s="43"/>
      <c r="AH104" s="43"/>
    </row>
    <row r="105" spans="1:34" x14ac:dyDescent="0.45">
      <c r="A105" s="1" t="str">
        <f t="shared" si="8"/>
        <v/>
      </c>
      <c r="B105" s="8"/>
      <c r="C105" s="10" t="str">
        <f>IF($B105="","",VLOOKUP($B105,手順1!$B$19:$G$105,2,FALSE))</f>
        <v/>
      </c>
      <c r="D105" s="10" t="str">
        <f>IF($B105="","",VLOOKUP($B105,手順1!$B$19:$G$105,3,FALSE))</f>
        <v/>
      </c>
      <c r="E105" s="10" t="str">
        <f>IF($B105="","",VLOOKUP($B105,手順1!$B$19:$G$105,4,FALSE))</f>
        <v/>
      </c>
      <c r="F105" s="10" t="str">
        <f>IF($B105="","",VLOOKUP($B105,手順1!$B$19:$G$105,5,FALSE))</f>
        <v/>
      </c>
      <c r="G105" s="10" t="str">
        <f>IF($B105="","",VLOOKUP($B105,手順1!$B$19:$G$105,6,FALSE))</f>
        <v/>
      </c>
      <c r="H105" s="11" t="str">
        <f t="shared" si="7"/>
        <v/>
      </c>
      <c r="I105" s="21"/>
      <c r="J105" s="4"/>
      <c r="K105" s="4"/>
      <c r="L105" s="4"/>
      <c r="M105" s="5"/>
      <c r="R105" s="12"/>
      <c r="W105" s="1">
        <v>94</v>
      </c>
      <c r="X105" s="1" t="str">
        <f t="shared" si="9"/>
        <v/>
      </c>
      <c r="Y105" s="43">
        <f t="shared" si="10"/>
        <v>0</v>
      </c>
      <c r="Z105" s="43"/>
      <c r="AA105" s="43"/>
      <c r="AB105" s="43" t="str">
        <f t="shared" si="11"/>
        <v/>
      </c>
      <c r="AC105" s="43">
        <f t="shared" si="12"/>
        <v>0</v>
      </c>
      <c r="AD105" s="43"/>
      <c r="AE105" s="43"/>
      <c r="AF105" s="43"/>
      <c r="AG105" s="43"/>
      <c r="AH105" s="43"/>
    </row>
    <row r="106" spans="1:34" x14ac:dyDescent="0.45">
      <c r="A106" s="1" t="str">
        <f t="shared" si="8"/>
        <v/>
      </c>
      <c r="B106" s="8"/>
      <c r="C106" s="10" t="str">
        <f>IF($B106="","",VLOOKUP($B106,手順1!$B$19:$G$105,2,FALSE))</f>
        <v/>
      </c>
      <c r="D106" s="10" t="str">
        <f>IF($B106="","",VLOOKUP($B106,手順1!$B$19:$G$105,3,FALSE))</f>
        <v/>
      </c>
      <c r="E106" s="10" t="str">
        <f>IF($B106="","",VLOOKUP($B106,手順1!$B$19:$G$105,4,FALSE))</f>
        <v/>
      </c>
      <c r="F106" s="10" t="str">
        <f>IF($B106="","",VLOOKUP($B106,手順1!$B$19:$G$105,5,FALSE))</f>
        <v/>
      </c>
      <c r="G106" s="10" t="str">
        <f>IF($B106="","",VLOOKUP($B106,手順1!$B$19:$G$105,6,FALSE))</f>
        <v/>
      </c>
      <c r="H106" s="11" t="str">
        <f t="shared" si="7"/>
        <v/>
      </c>
      <c r="I106" s="21"/>
      <c r="J106" s="4"/>
      <c r="K106" s="4"/>
      <c r="L106" s="4"/>
      <c r="M106" s="5"/>
      <c r="R106" s="12"/>
      <c r="W106" s="1">
        <v>95</v>
      </c>
      <c r="X106" s="1" t="str">
        <f t="shared" si="9"/>
        <v/>
      </c>
      <c r="Y106" s="43">
        <f t="shared" si="10"/>
        <v>0</v>
      </c>
      <c r="Z106" s="43"/>
      <c r="AA106" s="43"/>
      <c r="AB106" s="43" t="str">
        <f t="shared" si="11"/>
        <v/>
      </c>
      <c r="AC106" s="43">
        <f t="shared" si="12"/>
        <v>0</v>
      </c>
      <c r="AD106" s="43"/>
      <c r="AE106" s="43"/>
      <c r="AF106" s="43"/>
      <c r="AG106" s="43"/>
      <c r="AH106" s="43"/>
    </row>
    <row r="107" spans="1:34" x14ac:dyDescent="0.45">
      <c r="A107" s="1" t="str">
        <f t="shared" si="8"/>
        <v/>
      </c>
      <c r="B107" s="8"/>
      <c r="C107" s="10" t="str">
        <f>IF($B107="","",VLOOKUP($B107,手順1!$B$19:$G$105,2,FALSE))</f>
        <v/>
      </c>
      <c r="D107" s="10" t="str">
        <f>IF($B107="","",VLOOKUP($B107,手順1!$B$19:$G$105,3,FALSE))</f>
        <v/>
      </c>
      <c r="E107" s="10" t="str">
        <f>IF($B107="","",VLOOKUP($B107,手順1!$B$19:$G$105,4,FALSE))</f>
        <v/>
      </c>
      <c r="F107" s="10" t="str">
        <f>IF($B107="","",VLOOKUP($B107,手順1!$B$19:$G$105,5,FALSE))</f>
        <v/>
      </c>
      <c r="G107" s="10" t="str">
        <f>IF($B107="","",VLOOKUP($B107,手順1!$B$19:$G$105,6,FALSE))</f>
        <v/>
      </c>
      <c r="H107" s="11" t="str">
        <f t="shared" si="7"/>
        <v/>
      </c>
      <c r="I107" s="21"/>
      <c r="J107" s="4"/>
      <c r="K107" s="4"/>
      <c r="L107" s="4"/>
      <c r="M107" s="5"/>
      <c r="R107" s="12"/>
      <c r="W107" s="1">
        <v>96</v>
      </c>
      <c r="X107" s="1" t="str">
        <f t="shared" si="9"/>
        <v/>
      </c>
      <c r="Y107" s="43">
        <f t="shared" si="10"/>
        <v>0</v>
      </c>
      <c r="Z107" s="43"/>
      <c r="AA107" s="43"/>
      <c r="AB107" s="43" t="str">
        <f t="shared" si="11"/>
        <v/>
      </c>
      <c r="AC107" s="43">
        <f t="shared" si="12"/>
        <v>0</v>
      </c>
      <c r="AD107" s="43"/>
      <c r="AE107" s="43"/>
      <c r="AF107" s="43"/>
      <c r="AG107" s="43"/>
      <c r="AH107" s="43"/>
    </row>
  </sheetData>
  <sheetProtection sheet="1" objects="1" scenarios="1"/>
  <sortState xmlns:xlrd2="http://schemas.microsoft.com/office/spreadsheetml/2017/richdata2" ref="B12:Q107">
    <sortCondition ref="B12:B107"/>
  </sortState>
  <mergeCells count="9">
    <mergeCell ref="S18:U20"/>
    <mergeCell ref="B1:U1"/>
    <mergeCell ref="B10:B11"/>
    <mergeCell ref="C10:D10"/>
    <mergeCell ref="E10:F10"/>
    <mergeCell ref="G10:G11"/>
    <mergeCell ref="H10:H11"/>
    <mergeCell ref="I10:L10"/>
    <mergeCell ref="O10:Q10"/>
  </mergeCells>
  <phoneticPr fontId="2"/>
  <conditionalFormatting sqref="B12:B107">
    <cfRule type="cellIs" dxfId="11" priority="1" operator="equal">
      <formula>""</formula>
    </cfRule>
  </conditionalFormatting>
  <conditionalFormatting sqref="I12:M107">
    <cfRule type="cellIs" dxfId="10" priority="8" operator="equal">
      <formula>""</formula>
    </cfRule>
  </conditionalFormatting>
  <conditionalFormatting sqref="O12:Q13">
    <cfRule type="cellIs" dxfId="9" priority="3" operator="equal">
      <formula>""</formula>
    </cfRule>
  </conditionalFormatting>
  <conditionalFormatting sqref="S14:V16">
    <cfRule type="containsText" dxfId="8" priority="5" operator="containsText" text="●が多過ぎ！！">
      <formula>NOT(ISERROR(SEARCH("●が多過ぎ！！",S14)))</formula>
    </cfRule>
  </conditionalFormatting>
  <conditionalFormatting sqref="S18:V20">
    <cfRule type="cellIs" dxfId="7" priority="4" operator="equal">
      <formula>"選手重複！！"</formula>
    </cfRule>
  </conditionalFormatting>
  <conditionalFormatting sqref="V12">
    <cfRule type="cellIs" dxfId="6" priority="10" operator="equal">
      <formula>""</formula>
    </cfRule>
  </conditionalFormatting>
  <dataValidations count="3">
    <dataValidation type="list" allowBlank="1" showInputMessage="1" showErrorMessage="1" sqref="M12:M107" xr:uid="{9C1540D4-4C8A-4153-A880-A6BFFFBB4F54}">
      <formula1>$AH$12:$AH$14</formula1>
    </dataValidation>
    <dataValidation type="list" allowBlank="1" showInputMessage="1" showErrorMessage="1" sqref="I12:I107" xr:uid="{BA4BE97B-9644-4129-9B93-FA7E6A8CB178}">
      <formula1>$AD$12:$AD$33</formula1>
    </dataValidation>
    <dataValidation type="whole" allowBlank="1" showInputMessage="1" showErrorMessage="1" sqref="B12:B31" xr:uid="{3D65B436-D4E5-4145-8FDC-509251B2A20A}">
      <formula1>1</formula1>
      <formula2>99999</formula2>
    </dataValidation>
  </dataValidations>
  <pageMargins left="0.7" right="0.7" top="0.75" bottom="0.75" header="0.3" footer="0.3"/>
  <pageSetup paperSize="9" scale="5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3C170-E16F-4166-9721-076FAF83F479}">
  <sheetPr codeName="Sheet6"/>
  <dimension ref="A1:AH107"/>
  <sheetViews>
    <sheetView showGridLines="0" view="pageBreakPreview" topLeftCell="B1" zoomScaleNormal="100" zoomScaleSheetLayoutView="100" workbookViewId="0">
      <selection activeCell="B1" sqref="B1:U1"/>
    </sheetView>
  </sheetViews>
  <sheetFormatPr defaultColWidth="9" defaultRowHeight="19.8" x14ac:dyDescent="0.45"/>
  <cols>
    <col min="1" max="1" width="5.09765625" style="2" hidden="1" customWidth="1"/>
    <col min="2" max="2" width="9.69921875" style="1" customWidth="1"/>
    <col min="3" max="6" width="9.09765625" style="2" customWidth="1"/>
    <col min="7" max="7" width="5.3984375" style="1" customWidth="1"/>
    <col min="8" max="8" width="5.09765625" style="1" customWidth="1"/>
    <col min="9" max="9" width="15.59765625" style="2" customWidth="1"/>
    <col min="10" max="12" width="5" style="2" customWidth="1"/>
    <col min="13" max="13" width="6.5" style="2" bestFit="1" customWidth="1"/>
    <col min="14" max="14" width="6.5" style="2" customWidth="1"/>
    <col min="15" max="17" width="6" style="1" customWidth="1"/>
    <col min="18" max="18" width="1.5" style="1" customWidth="1"/>
    <col min="19" max="21" width="4.8984375" style="1" customWidth="1"/>
    <col min="22" max="22" width="59" style="1" customWidth="1"/>
    <col min="23" max="23" width="5.09765625" style="1" bestFit="1" customWidth="1"/>
    <col min="24" max="24" width="9.69921875" style="1" bestFit="1" customWidth="1"/>
    <col min="25" max="29" width="7.19921875" style="1" customWidth="1"/>
    <col min="30" max="30" width="21.19921875" style="1" customWidth="1"/>
    <col min="31" max="31" width="9.09765625" style="1" customWidth="1"/>
    <col min="32" max="32" width="4" style="1" customWidth="1"/>
    <col min="33" max="33" width="9" style="1" customWidth="1"/>
    <col min="34" max="34" width="21.19921875" style="1" customWidth="1"/>
    <col min="35" max="35" width="9.09765625" style="1" customWidth="1"/>
    <col min="36" max="36" width="4" style="1" bestFit="1" customWidth="1"/>
    <col min="37" max="16384" width="9" style="1"/>
  </cols>
  <sheetData>
    <row r="1" spans="1:34" ht="38.25" customHeight="1" thickBot="1" x14ac:dyDescent="0.5">
      <c r="B1" s="218" t="s">
        <v>47</v>
      </c>
      <c r="C1" s="219"/>
      <c r="D1" s="219"/>
      <c r="E1" s="219"/>
      <c r="F1" s="219"/>
      <c r="G1" s="219"/>
      <c r="H1" s="219"/>
      <c r="I1" s="219"/>
      <c r="J1" s="219"/>
      <c r="K1" s="219"/>
      <c r="L1" s="219"/>
      <c r="M1" s="219"/>
      <c r="N1" s="219"/>
      <c r="O1" s="219"/>
      <c r="P1" s="219"/>
      <c r="Q1" s="219"/>
      <c r="R1" s="219"/>
      <c r="S1" s="219"/>
      <c r="T1" s="219"/>
      <c r="U1" s="220"/>
      <c r="V1" s="94"/>
    </row>
    <row r="2" spans="1:34" ht="25.5" customHeight="1" x14ac:dyDescent="0.45">
      <c r="B2" s="59" t="s">
        <v>129</v>
      </c>
      <c r="C2" s="13"/>
      <c r="D2" s="13"/>
      <c r="E2" s="13"/>
      <c r="F2" s="13"/>
      <c r="G2" s="13"/>
      <c r="H2" s="13"/>
      <c r="I2" s="13"/>
      <c r="J2" s="13"/>
      <c r="K2" s="13"/>
      <c r="L2" s="13"/>
      <c r="M2" s="13"/>
      <c r="N2" s="13"/>
      <c r="O2" s="13"/>
      <c r="P2" s="13"/>
      <c r="Q2" s="13"/>
      <c r="R2" s="13"/>
      <c r="S2" s="13"/>
      <c r="T2" s="13"/>
      <c r="U2" s="16"/>
      <c r="V2" s="15"/>
    </row>
    <row r="3" spans="1:34" ht="23.25" customHeight="1" x14ac:dyDescent="0.45">
      <c r="B3" s="14" t="s">
        <v>80</v>
      </c>
      <c r="C3" s="15"/>
      <c r="D3" s="15"/>
      <c r="E3" s="15"/>
      <c r="F3" s="15"/>
      <c r="G3" s="15"/>
      <c r="H3" s="15"/>
      <c r="I3" s="15"/>
      <c r="J3" s="15"/>
      <c r="K3" s="15"/>
      <c r="L3" s="15"/>
      <c r="M3" s="15"/>
      <c r="N3" s="15"/>
      <c r="O3" s="15"/>
      <c r="P3" s="15"/>
      <c r="Q3" s="15"/>
      <c r="R3" s="15"/>
      <c r="S3" s="15"/>
      <c r="T3" s="15"/>
      <c r="U3" s="17"/>
      <c r="V3" s="15"/>
    </row>
    <row r="4" spans="1:34" ht="23.25" customHeight="1" x14ac:dyDescent="0.45">
      <c r="B4" s="14" t="s">
        <v>81</v>
      </c>
      <c r="C4" s="15"/>
      <c r="D4" s="15"/>
      <c r="E4" s="15"/>
      <c r="F4" s="15"/>
      <c r="G4" s="15"/>
      <c r="H4" s="15"/>
      <c r="I4" s="15"/>
      <c r="J4" s="15"/>
      <c r="K4" s="15"/>
      <c r="L4" s="15"/>
      <c r="M4" s="15"/>
      <c r="N4" s="15"/>
      <c r="O4" s="15"/>
      <c r="P4" s="15"/>
      <c r="Q4" s="15"/>
      <c r="R4" s="15"/>
      <c r="S4" s="15"/>
      <c r="T4" s="15"/>
      <c r="U4" s="17"/>
      <c r="V4" s="15"/>
    </row>
    <row r="5" spans="1:34" ht="23.25" customHeight="1" x14ac:dyDescent="0.45">
      <c r="B5" s="14" t="s">
        <v>308</v>
      </c>
      <c r="C5" s="15"/>
      <c r="D5" s="15"/>
      <c r="E5" s="15"/>
      <c r="F5" s="15"/>
      <c r="G5" s="15"/>
      <c r="H5" s="15"/>
      <c r="I5" s="15"/>
      <c r="J5" s="15"/>
      <c r="K5" s="15"/>
      <c r="L5" s="15"/>
      <c r="M5" s="15"/>
      <c r="N5" s="15"/>
      <c r="O5" s="15"/>
      <c r="P5" s="15"/>
      <c r="Q5" s="15"/>
      <c r="R5" s="15"/>
      <c r="S5" s="15"/>
      <c r="T5" s="15"/>
      <c r="U5" s="17"/>
      <c r="V5" s="15"/>
    </row>
    <row r="6" spans="1:34" ht="23.25" customHeight="1" x14ac:dyDescent="0.45">
      <c r="B6" s="126" t="s">
        <v>111</v>
      </c>
      <c r="C6" s="15"/>
      <c r="D6" s="15"/>
      <c r="E6" s="15"/>
      <c r="F6" s="15"/>
      <c r="G6" s="15"/>
      <c r="H6" s="15"/>
      <c r="I6" s="15"/>
      <c r="J6" s="15"/>
      <c r="K6" s="15"/>
      <c r="L6" s="15"/>
      <c r="M6" s="15"/>
      <c r="N6" s="15"/>
      <c r="O6" s="15"/>
      <c r="P6" s="15"/>
      <c r="Q6" s="15"/>
      <c r="R6" s="15"/>
      <c r="S6" s="15"/>
      <c r="T6" s="15"/>
      <c r="U6" s="17"/>
      <c r="V6" s="15"/>
    </row>
    <row r="7" spans="1:34" ht="23.25" customHeight="1" thickBot="1" x14ac:dyDescent="0.5">
      <c r="B7" s="18" t="s">
        <v>105</v>
      </c>
      <c r="C7" s="19"/>
      <c r="D7" s="19"/>
      <c r="E7" s="19"/>
      <c r="F7" s="19"/>
      <c r="G7" s="19"/>
      <c r="H7" s="19"/>
      <c r="I7" s="19"/>
      <c r="J7" s="19"/>
      <c r="K7" s="19"/>
      <c r="L7" s="19"/>
      <c r="M7" s="19"/>
      <c r="N7" s="19"/>
      <c r="O7" s="19"/>
      <c r="P7" s="19"/>
      <c r="Q7" s="19"/>
      <c r="R7" s="19"/>
      <c r="S7" s="19"/>
      <c r="T7" s="19"/>
      <c r="U7" s="20"/>
      <c r="V7" s="15"/>
    </row>
    <row r="8" spans="1:34" ht="7.5" customHeight="1" x14ac:dyDescent="0.45">
      <c r="I8" s="1"/>
      <c r="J8" s="1"/>
      <c r="K8" s="1"/>
      <c r="L8" s="1"/>
      <c r="M8" s="1"/>
      <c r="N8" s="1"/>
    </row>
    <row r="9" spans="1:34" ht="20.399999999999999" thickBot="1" x14ac:dyDescent="0.5">
      <c r="B9" s="3" t="s">
        <v>48</v>
      </c>
      <c r="H9" s="3"/>
      <c r="Q9" s="22">
        <v>7</v>
      </c>
      <c r="Z9" s="1">
        <f>IF(Z10&gt;0,1,0)</f>
        <v>0</v>
      </c>
      <c r="AA9" s="1">
        <f>IF(AA10&gt;0,1,0)</f>
        <v>0</v>
      </c>
    </row>
    <row r="10" spans="1:34" ht="19.5" customHeight="1" x14ac:dyDescent="0.45">
      <c r="B10" s="190" t="s">
        <v>14</v>
      </c>
      <c r="C10" s="163" t="s">
        <v>8</v>
      </c>
      <c r="D10" s="163"/>
      <c r="E10" s="163" t="s">
        <v>9</v>
      </c>
      <c r="F10" s="163"/>
      <c r="G10" s="163" t="s">
        <v>13</v>
      </c>
      <c r="H10" s="222" t="s">
        <v>12</v>
      </c>
      <c r="I10" s="224" t="s">
        <v>30</v>
      </c>
      <c r="J10" s="225"/>
      <c r="K10" s="225"/>
      <c r="L10" s="226"/>
      <c r="M10" s="144" t="s">
        <v>309</v>
      </c>
      <c r="O10" s="227" t="s">
        <v>143</v>
      </c>
      <c r="P10" s="225"/>
      <c r="Q10" s="228"/>
      <c r="V10" s="95"/>
      <c r="X10" s="1">
        <f>MAX(X12:X107)-COUNT(X12:X107)-100</f>
        <v>-100</v>
      </c>
      <c r="Y10" s="1">
        <f>MAX(Y12:Y107)</f>
        <v>0</v>
      </c>
      <c r="Z10" s="1">
        <f>Z12</f>
        <v>0</v>
      </c>
      <c r="AA10" s="1">
        <f>AA12</f>
        <v>0</v>
      </c>
      <c r="AB10" s="1">
        <f>COUNTA(I12:I107)-AB12</f>
        <v>0</v>
      </c>
      <c r="AC10" s="1">
        <f>MAX(AC13:AC14,AC17:AC21)</f>
        <v>0</v>
      </c>
    </row>
    <row r="11" spans="1:34" ht="43.2" x14ac:dyDescent="0.45">
      <c r="A11" s="2">
        <f>MAX(A12:A107)</f>
        <v>0</v>
      </c>
      <c r="B11" s="191"/>
      <c r="C11" s="25" t="s">
        <v>7</v>
      </c>
      <c r="D11" s="25" t="s">
        <v>6</v>
      </c>
      <c r="E11" s="25" t="s">
        <v>10</v>
      </c>
      <c r="F11" s="25" t="s">
        <v>11</v>
      </c>
      <c r="G11" s="221"/>
      <c r="H11" s="223"/>
      <c r="I11" s="25" t="s">
        <v>31</v>
      </c>
      <c r="J11" s="34" t="s">
        <v>32</v>
      </c>
      <c r="K11" s="35" t="s">
        <v>37</v>
      </c>
      <c r="L11" s="36" t="s">
        <v>82</v>
      </c>
      <c r="M11" s="37" t="s">
        <v>38</v>
      </c>
      <c r="O11" s="38" t="s">
        <v>32</v>
      </c>
      <c r="P11" s="34" t="s">
        <v>33</v>
      </c>
      <c r="Q11" s="39" t="s">
        <v>34</v>
      </c>
      <c r="R11" s="12"/>
      <c r="V11" s="96"/>
      <c r="X11" s="1" t="s">
        <v>106</v>
      </c>
      <c r="Y11" s="43" t="s">
        <v>44</v>
      </c>
      <c r="Z11" s="43" t="s">
        <v>130</v>
      </c>
      <c r="AA11" s="43" t="s">
        <v>132</v>
      </c>
      <c r="AB11" s="43" t="s">
        <v>45</v>
      </c>
      <c r="AC11" s="43">
        <f>MAX(AC14:AC20)</f>
        <v>0</v>
      </c>
      <c r="AD11" s="43" t="s">
        <v>46</v>
      </c>
      <c r="AE11" s="43"/>
      <c r="AF11" s="43"/>
      <c r="AG11" s="43"/>
      <c r="AH11" s="43"/>
    </row>
    <row r="12" spans="1:34" x14ac:dyDescent="0.45">
      <c r="A12" s="2" t="str">
        <f>IF(B12="","",W12)</f>
        <v/>
      </c>
      <c r="B12" s="8"/>
      <c r="C12" s="10" t="str">
        <f>IF($B12="","",VLOOKUP($B12,手順1!$J$19:$O$105,2,FALSE))</f>
        <v/>
      </c>
      <c r="D12" s="10" t="str">
        <f>IF($B12="","",VLOOKUP($B12,手順1!$J$19:$O$105,3,FALSE))</f>
        <v/>
      </c>
      <c r="E12" s="10" t="str">
        <f>IF($B12="","",VLOOKUP($B12,手順1!$J$19:$O$105,4,FALSE))</f>
        <v/>
      </c>
      <c r="F12" s="10" t="str">
        <f>IF($B12="","",VLOOKUP($B12,手順1!$J$19:$O$105,5,FALSE))</f>
        <v/>
      </c>
      <c r="G12" s="10" t="str">
        <f>IF($B12="","",VLOOKUP($B12,手順1!$J$19:$O$105,6,FALSE))</f>
        <v/>
      </c>
      <c r="H12" s="11" t="str">
        <f>IF(B12="","","女")</f>
        <v/>
      </c>
      <c r="I12" s="21"/>
      <c r="J12" s="4"/>
      <c r="K12" s="4"/>
      <c r="L12" s="4"/>
      <c r="M12" s="5"/>
      <c r="N12" s="140" t="s">
        <v>133</v>
      </c>
      <c r="O12" s="8"/>
      <c r="P12" s="4"/>
      <c r="Q12" s="5"/>
      <c r="R12" s="12"/>
      <c r="V12" s="27"/>
      <c r="W12" s="1">
        <v>101</v>
      </c>
      <c r="X12" s="1" t="str">
        <f>IF(B12="","",W12)</f>
        <v/>
      </c>
      <c r="Y12" s="43">
        <f>COUNTIF(B$12:B$107,B12)</f>
        <v>0</v>
      </c>
      <c r="Z12" s="43">
        <f>COUNTIF(M$12:M$107,$AH$13)</f>
        <v>0</v>
      </c>
      <c r="AA12" s="43">
        <f>COUNTIF(M$12:M$107,$AH$14)</f>
        <v>0</v>
      </c>
      <c r="AB12" s="43">
        <f>SUM(AB13:AB107)</f>
        <v>0</v>
      </c>
      <c r="AC12" s="43"/>
      <c r="AD12" s="43"/>
      <c r="AE12" s="43"/>
      <c r="AF12" s="43"/>
      <c r="AG12" s="43"/>
      <c r="AH12" s="43" t="s">
        <v>39</v>
      </c>
    </row>
    <row r="13" spans="1:34" ht="20.399999999999999" thickBot="1" x14ac:dyDescent="0.5">
      <c r="A13" s="2" t="str">
        <f t="shared" ref="A13:A76" si="0">IF(B13="","",W13)</f>
        <v/>
      </c>
      <c r="B13" s="8"/>
      <c r="C13" s="10" t="str">
        <f>IF($B13="","",VLOOKUP($B13,手順1!$J$19:$O$105,2,FALSE))</f>
        <v/>
      </c>
      <c r="D13" s="10" t="str">
        <f>IF($B13="","",VLOOKUP($B13,手順1!$J$19:$O$105,3,FALSE))</f>
        <v/>
      </c>
      <c r="E13" s="10" t="str">
        <f>IF($B13="","",VLOOKUP($B13,手順1!$J$19:$O$105,4,FALSE))</f>
        <v/>
      </c>
      <c r="F13" s="10" t="str">
        <f>IF($B13="","",VLOOKUP($B13,手順1!$J$19:$O$105,5,FALSE))</f>
        <v/>
      </c>
      <c r="G13" s="10" t="str">
        <f>IF($B13="","",VLOOKUP($B13,手順1!$J$19:$O$105,6,FALSE))</f>
        <v/>
      </c>
      <c r="H13" s="11" t="str">
        <f t="shared" ref="H13:H76" si="1">IF(B13="","","女")</f>
        <v/>
      </c>
      <c r="I13" s="21"/>
      <c r="J13" s="4"/>
      <c r="K13" s="4"/>
      <c r="L13" s="4"/>
      <c r="M13" s="5"/>
      <c r="N13" s="140" t="s">
        <v>131</v>
      </c>
      <c r="O13" s="141"/>
      <c r="P13" s="142"/>
      <c r="Q13" s="143"/>
      <c r="R13" s="12"/>
      <c r="W13" s="1">
        <v>102</v>
      </c>
      <c r="X13" s="1" t="str">
        <f t="shared" ref="X13:X76" si="2">IF(B13="","",W13)</f>
        <v/>
      </c>
      <c r="Y13" s="43">
        <f t="shared" ref="Y13:Y76" si="3">COUNTIF(B$12:B$107,B13)</f>
        <v>0</v>
      </c>
      <c r="Z13" s="43"/>
      <c r="AA13" s="43"/>
      <c r="AB13" s="43">
        <f>IF(AD13="","",COUNTIF(I$12:I$107,AD13))</f>
        <v>0</v>
      </c>
      <c r="AC13" s="43">
        <f>COUNTIF($I$12:$I$107,AD13)</f>
        <v>0</v>
      </c>
      <c r="AD13" s="43" t="str">
        <f>種目情報!A1</f>
        <v>女800ｍｵｰﾌﾟﾝ</v>
      </c>
      <c r="AE13" s="43" t="str">
        <f>種目情報!B1</f>
        <v>00626 0</v>
      </c>
      <c r="AF13" s="43">
        <f>種目情報!C1</f>
        <v>6</v>
      </c>
      <c r="AG13" s="43"/>
      <c r="AH13" s="43" t="s">
        <v>135</v>
      </c>
    </row>
    <row r="14" spans="1:34" x14ac:dyDescent="0.45">
      <c r="A14" s="2" t="str">
        <f t="shared" si="0"/>
        <v/>
      </c>
      <c r="B14" s="8"/>
      <c r="C14" s="10" t="str">
        <f>IF($B14="","",VLOOKUP($B14,手順1!$J$19:$O$105,2,FALSE))</f>
        <v/>
      </c>
      <c r="D14" s="10" t="str">
        <f>IF($B14="","",VLOOKUP($B14,手順1!$J$19:$O$105,3,FALSE))</f>
        <v/>
      </c>
      <c r="E14" s="10" t="str">
        <f>IF($B14="","",VLOOKUP($B14,手順1!$J$19:$O$105,4,FALSE))</f>
        <v/>
      </c>
      <c r="F14" s="10" t="str">
        <f>IF($B14="","",VLOOKUP($B14,手順1!$J$19:$O$105,5,FALSE))</f>
        <v/>
      </c>
      <c r="G14" s="10" t="str">
        <f>IF($B14="","",VLOOKUP($B14,手順1!$J$19:$O$105,6,FALSE))</f>
        <v/>
      </c>
      <c r="H14" s="11" t="str">
        <f t="shared" si="1"/>
        <v/>
      </c>
      <c r="I14" s="21"/>
      <c r="J14" s="4"/>
      <c r="K14" s="4"/>
      <c r="L14" s="4"/>
      <c r="M14" s="5"/>
      <c r="O14" s="146"/>
      <c r="R14" s="12"/>
      <c r="S14" s="40"/>
      <c r="T14" s="40"/>
      <c r="U14" s="40"/>
      <c r="V14" s="80"/>
      <c r="W14" s="1">
        <v>103</v>
      </c>
      <c r="X14" s="1" t="str">
        <f t="shared" si="2"/>
        <v/>
      </c>
      <c r="Y14" s="43">
        <f t="shared" si="3"/>
        <v>0</v>
      </c>
      <c r="Z14" s="43"/>
      <c r="AA14" s="43"/>
      <c r="AB14" s="43" t="str">
        <f t="shared" ref="AB14:AB77" si="4">IF(AD14="","",COUNTIF(I$12:I$107,AD14))</f>
        <v/>
      </c>
      <c r="AC14" s="43">
        <f t="shared" ref="AC14:AC50" si="5">COUNTIF($I$12:$I$107,AD14)</f>
        <v>0</v>
      </c>
      <c r="AD14" s="43"/>
      <c r="AE14" s="43"/>
      <c r="AF14" s="43"/>
      <c r="AG14" s="43"/>
      <c r="AH14" s="43" t="s">
        <v>136</v>
      </c>
    </row>
    <row r="15" spans="1:34" x14ac:dyDescent="0.45">
      <c r="A15" s="2" t="str">
        <f t="shared" si="0"/>
        <v/>
      </c>
      <c r="B15" s="8"/>
      <c r="C15" s="10" t="str">
        <f>IF($B15="","",VLOOKUP($B15,手順1!$J$19:$O$105,2,FALSE))</f>
        <v/>
      </c>
      <c r="D15" s="10" t="str">
        <f>IF($B15="","",VLOOKUP($B15,手順1!$J$19:$O$105,3,FALSE))</f>
        <v/>
      </c>
      <c r="E15" s="10" t="str">
        <f>IF($B15="","",VLOOKUP($B15,手順1!$J$19:$O$105,4,FALSE))</f>
        <v/>
      </c>
      <c r="F15" s="10" t="str">
        <f>IF($B15="","",VLOOKUP($B15,手順1!$J$19:$O$105,5,FALSE))</f>
        <v/>
      </c>
      <c r="G15" s="10" t="str">
        <f>IF($B15="","",VLOOKUP($B15,手順1!$J$19:$O$105,6,FALSE))</f>
        <v/>
      </c>
      <c r="H15" s="11" t="str">
        <f t="shared" si="1"/>
        <v/>
      </c>
      <c r="I15" s="21"/>
      <c r="J15" s="4"/>
      <c r="K15" s="4"/>
      <c r="L15" s="4"/>
      <c r="M15" s="5"/>
      <c r="R15" s="12"/>
      <c r="S15" s="40"/>
      <c r="T15" s="40"/>
      <c r="U15" s="40"/>
      <c r="V15" s="80"/>
      <c r="W15" s="1">
        <v>104</v>
      </c>
      <c r="X15" s="1" t="str">
        <f t="shared" si="2"/>
        <v/>
      </c>
      <c r="Y15" s="43">
        <f t="shared" si="3"/>
        <v>0</v>
      </c>
      <c r="Z15" s="43"/>
      <c r="AA15" s="43"/>
      <c r="AB15" s="43" t="str">
        <f t="shared" si="4"/>
        <v/>
      </c>
      <c r="AC15" s="43">
        <f t="shared" si="5"/>
        <v>0</v>
      </c>
      <c r="AD15" s="43"/>
      <c r="AE15" s="43"/>
      <c r="AF15" s="43"/>
      <c r="AG15" s="43"/>
      <c r="AH15" s="43"/>
    </row>
    <row r="16" spans="1:34" x14ac:dyDescent="0.45">
      <c r="A16" s="2" t="str">
        <f t="shared" si="0"/>
        <v/>
      </c>
      <c r="B16" s="8"/>
      <c r="C16" s="10" t="str">
        <f>IF($B16="","",VLOOKUP($B16,手順1!$J$19:$O$105,2,FALSE))</f>
        <v/>
      </c>
      <c r="D16" s="10" t="str">
        <f>IF($B16="","",VLOOKUP($B16,手順1!$J$19:$O$105,3,FALSE))</f>
        <v/>
      </c>
      <c r="E16" s="10" t="str">
        <f>IF($B16="","",VLOOKUP($B16,手順1!$J$19:$O$105,4,FALSE))</f>
        <v/>
      </c>
      <c r="F16" s="10" t="str">
        <f>IF($B16="","",VLOOKUP($B16,手順1!$J$19:$O$105,5,FALSE))</f>
        <v/>
      </c>
      <c r="G16" s="10" t="str">
        <f>IF($B16="","",VLOOKUP($B16,手順1!$J$19:$O$105,6,FALSE))</f>
        <v/>
      </c>
      <c r="H16" s="11" t="str">
        <f t="shared" si="1"/>
        <v/>
      </c>
      <c r="I16" s="21"/>
      <c r="J16" s="4"/>
      <c r="K16" s="4"/>
      <c r="L16" s="4"/>
      <c r="M16" s="5"/>
      <c r="R16" s="12"/>
      <c r="S16" s="40"/>
      <c r="T16" s="40"/>
      <c r="U16" s="40"/>
      <c r="V16" s="80"/>
      <c r="W16" s="1">
        <v>105</v>
      </c>
      <c r="X16" s="1" t="str">
        <f t="shared" si="2"/>
        <v/>
      </c>
      <c r="Y16" s="43">
        <f t="shared" si="3"/>
        <v>0</v>
      </c>
      <c r="Z16" s="43"/>
      <c r="AA16" s="43"/>
      <c r="AB16" s="43" t="str">
        <f t="shared" si="4"/>
        <v/>
      </c>
      <c r="AC16" s="43">
        <f t="shared" si="5"/>
        <v>0</v>
      </c>
      <c r="AD16" s="43"/>
      <c r="AE16" s="43"/>
      <c r="AF16" s="43"/>
      <c r="AG16" s="43"/>
      <c r="AH16" s="43"/>
    </row>
    <row r="17" spans="1:34" x14ac:dyDescent="0.45">
      <c r="A17" s="2" t="str">
        <f t="shared" si="0"/>
        <v/>
      </c>
      <c r="B17" s="8"/>
      <c r="C17" s="10" t="str">
        <f>IF($B17="","",VLOOKUP($B17,手順1!$J$19:$O$105,2,FALSE))</f>
        <v/>
      </c>
      <c r="D17" s="10" t="str">
        <f>IF($B17="","",VLOOKUP($B17,手順1!$J$19:$O$105,3,FALSE))</f>
        <v/>
      </c>
      <c r="E17" s="10" t="str">
        <f>IF($B17="","",VLOOKUP($B17,手順1!$J$19:$O$105,4,FALSE))</f>
        <v/>
      </c>
      <c r="F17" s="10" t="str">
        <f>IF($B17="","",VLOOKUP($B17,手順1!$J$19:$O$105,5,FALSE))</f>
        <v/>
      </c>
      <c r="G17" s="10" t="str">
        <f>IF($B17="","",VLOOKUP($B17,手順1!$J$19:$O$105,6,FALSE))</f>
        <v/>
      </c>
      <c r="H17" s="11" t="str">
        <f t="shared" si="1"/>
        <v/>
      </c>
      <c r="I17" s="21"/>
      <c r="J17" s="4"/>
      <c r="K17" s="4"/>
      <c r="L17" s="4"/>
      <c r="M17" s="5"/>
      <c r="R17" s="12"/>
      <c r="W17" s="1">
        <v>106</v>
      </c>
      <c r="X17" s="1" t="str">
        <f t="shared" si="2"/>
        <v/>
      </c>
      <c r="Y17" s="43">
        <f t="shared" si="3"/>
        <v>0</v>
      </c>
      <c r="Z17" s="43"/>
      <c r="AA17" s="43"/>
      <c r="AB17" s="43" t="str">
        <f t="shared" si="4"/>
        <v/>
      </c>
      <c r="AC17" s="43">
        <f t="shared" si="5"/>
        <v>0</v>
      </c>
      <c r="AD17" s="43"/>
      <c r="AE17" s="43"/>
      <c r="AF17" s="43"/>
      <c r="AG17" s="43"/>
      <c r="AH17" s="43"/>
    </row>
    <row r="18" spans="1:34" x14ac:dyDescent="0.45">
      <c r="A18" s="2" t="str">
        <f t="shared" si="0"/>
        <v/>
      </c>
      <c r="B18" s="8"/>
      <c r="C18" s="10" t="str">
        <f>IF($B18="","",VLOOKUP($B18,手順1!$J$19:$O$105,2,FALSE))</f>
        <v/>
      </c>
      <c r="D18" s="10" t="str">
        <f>IF($B18="","",VLOOKUP($B18,手順1!$J$19:$O$105,3,FALSE))</f>
        <v/>
      </c>
      <c r="E18" s="10" t="str">
        <f>IF($B18="","",VLOOKUP($B18,手順1!$J$19:$O$105,4,FALSE))</f>
        <v/>
      </c>
      <c r="F18" s="10" t="str">
        <f>IF($B18="","",VLOOKUP($B18,手順1!$J$19:$O$105,5,FALSE))</f>
        <v/>
      </c>
      <c r="G18" s="10" t="str">
        <f>IF($B18="","",VLOOKUP($B18,手順1!$J$19:$O$105,6,FALSE))</f>
        <v/>
      </c>
      <c r="H18" s="11" t="str">
        <f t="shared" si="1"/>
        <v/>
      </c>
      <c r="I18" s="21"/>
      <c r="J18" s="4"/>
      <c r="K18" s="4"/>
      <c r="L18" s="4"/>
      <c r="M18" s="5"/>
      <c r="R18" s="12"/>
      <c r="S18" s="204"/>
      <c r="T18" s="204"/>
      <c r="U18" s="204"/>
      <c r="V18" s="79"/>
      <c r="W18" s="1">
        <v>107</v>
      </c>
      <c r="X18" s="1" t="str">
        <f t="shared" si="2"/>
        <v/>
      </c>
      <c r="Y18" s="43">
        <f t="shared" si="3"/>
        <v>0</v>
      </c>
      <c r="Z18" s="43"/>
      <c r="AA18" s="43"/>
      <c r="AB18" s="43" t="str">
        <f t="shared" si="4"/>
        <v/>
      </c>
      <c r="AC18" s="43">
        <f t="shared" si="5"/>
        <v>0</v>
      </c>
      <c r="AD18" s="43"/>
      <c r="AE18" s="43"/>
      <c r="AF18" s="43"/>
      <c r="AG18" s="43"/>
      <c r="AH18" s="43"/>
    </row>
    <row r="19" spans="1:34" x14ac:dyDescent="0.45">
      <c r="A19" s="2" t="str">
        <f t="shared" si="0"/>
        <v/>
      </c>
      <c r="B19" s="8"/>
      <c r="C19" s="10" t="str">
        <f>IF($B19="","",VLOOKUP($B19,手順1!$J$19:$O$105,2,FALSE))</f>
        <v/>
      </c>
      <c r="D19" s="10" t="str">
        <f>IF($B19="","",VLOOKUP($B19,手順1!$J$19:$O$105,3,FALSE))</f>
        <v/>
      </c>
      <c r="E19" s="10" t="str">
        <f>IF($B19="","",VLOOKUP($B19,手順1!$J$19:$O$105,4,FALSE))</f>
        <v/>
      </c>
      <c r="F19" s="10" t="str">
        <f>IF($B19="","",VLOOKUP($B19,手順1!$J$19:$O$105,5,FALSE))</f>
        <v/>
      </c>
      <c r="G19" s="10" t="str">
        <f>IF($B19="","",VLOOKUP($B19,手順1!$J$19:$O$105,6,FALSE))</f>
        <v/>
      </c>
      <c r="H19" s="11" t="str">
        <f t="shared" si="1"/>
        <v/>
      </c>
      <c r="I19" s="21"/>
      <c r="J19" s="4"/>
      <c r="K19" s="4"/>
      <c r="L19" s="4"/>
      <c r="M19" s="5"/>
      <c r="R19" s="12"/>
      <c r="S19" s="204"/>
      <c r="T19" s="204"/>
      <c r="U19" s="204"/>
      <c r="V19" s="79"/>
      <c r="W19" s="1">
        <v>108</v>
      </c>
      <c r="X19" s="1" t="str">
        <f t="shared" si="2"/>
        <v/>
      </c>
      <c r="Y19" s="43">
        <f t="shared" si="3"/>
        <v>0</v>
      </c>
      <c r="Z19" s="43"/>
      <c r="AA19" s="43"/>
      <c r="AB19" s="43" t="str">
        <f t="shared" si="4"/>
        <v/>
      </c>
      <c r="AC19" s="43">
        <f t="shared" si="5"/>
        <v>0</v>
      </c>
      <c r="AD19" s="43"/>
      <c r="AE19" s="43"/>
      <c r="AF19" s="43"/>
      <c r="AG19" s="43"/>
      <c r="AH19" s="43"/>
    </row>
    <row r="20" spans="1:34" x14ac:dyDescent="0.45">
      <c r="A20" s="2" t="str">
        <f t="shared" si="0"/>
        <v/>
      </c>
      <c r="B20" s="8"/>
      <c r="C20" s="10" t="str">
        <f>IF($B20="","",VLOOKUP($B20,手順1!$J$19:$O$105,2,FALSE))</f>
        <v/>
      </c>
      <c r="D20" s="10" t="str">
        <f>IF($B20="","",VLOOKUP($B20,手順1!$J$19:$O$105,3,FALSE))</f>
        <v/>
      </c>
      <c r="E20" s="10" t="str">
        <f>IF($B20="","",VLOOKUP($B20,手順1!$J$19:$O$105,4,FALSE))</f>
        <v/>
      </c>
      <c r="F20" s="10" t="str">
        <f>IF($B20="","",VLOOKUP($B20,手順1!$J$19:$O$105,5,FALSE))</f>
        <v/>
      </c>
      <c r="G20" s="10" t="str">
        <f>IF($B20="","",VLOOKUP($B20,手順1!$J$19:$O$105,6,FALSE))</f>
        <v/>
      </c>
      <c r="H20" s="11" t="str">
        <f t="shared" si="1"/>
        <v/>
      </c>
      <c r="I20" s="21"/>
      <c r="J20" s="4"/>
      <c r="K20" s="4"/>
      <c r="L20" s="4"/>
      <c r="M20" s="5"/>
      <c r="R20" s="12"/>
      <c r="S20" s="204"/>
      <c r="T20" s="204"/>
      <c r="U20" s="204"/>
      <c r="V20" s="79"/>
      <c r="W20" s="1">
        <v>109</v>
      </c>
      <c r="X20" s="1" t="str">
        <f t="shared" si="2"/>
        <v/>
      </c>
      <c r="Y20" s="43">
        <f t="shared" si="3"/>
        <v>0</v>
      </c>
      <c r="Z20" s="43"/>
      <c r="AA20" s="43"/>
      <c r="AB20" s="43" t="str">
        <f t="shared" si="4"/>
        <v/>
      </c>
      <c r="AC20" s="43">
        <f t="shared" si="5"/>
        <v>0</v>
      </c>
      <c r="AD20" s="43"/>
      <c r="AE20" s="43"/>
      <c r="AF20" s="43"/>
      <c r="AG20" s="43"/>
      <c r="AH20" s="43"/>
    </row>
    <row r="21" spans="1:34" x14ac:dyDescent="0.45">
      <c r="A21" s="2" t="str">
        <f t="shared" si="0"/>
        <v/>
      </c>
      <c r="B21" s="8"/>
      <c r="C21" s="10" t="str">
        <f>IF($B21="","",VLOOKUP($B21,手順1!$J$19:$O$105,2,FALSE))</f>
        <v/>
      </c>
      <c r="D21" s="10" t="str">
        <f>IF($B21="","",VLOOKUP($B21,手順1!$J$19:$O$105,3,FALSE))</f>
        <v/>
      </c>
      <c r="E21" s="10" t="str">
        <f>IF($B21="","",VLOOKUP($B21,手順1!$J$19:$O$105,4,FALSE))</f>
        <v/>
      </c>
      <c r="F21" s="10" t="str">
        <f>IF($B21="","",VLOOKUP($B21,手順1!$J$19:$O$105,5,FALSE))</f>
        <v/>
      </c>
      <c r="G21" s="10" t="str">
        <f>IF($B21="","",VLOOKUP($B21,手順1!$J$19:$O$105,6,FALSE))</f>
        <v/>
      </c>
      <c r="H21" s="11" t="str">
        <f t="shared" si="1"/>
        <v/>
      </c>
      <c r="I21" s="21"/>
      <c r="J21" s="4"/>
      <c r="K21" s="4"/>
      <c r="L21" s="4"/>
      <c r="M21" s="5"/>
      <c r="R21" s="12"/>
      <c r="W21" s="1">
        <v>110</v>
      </c>
      <c r="X21" s="1" t="str">
        <f t="shared" si="2"/>
        <v/>
      </c>
      <c r="Y21" s="43">
        <f t="shared" si="3"/>
        <v>0</v>
      </c>
      <c r="Z21" s="43"/>
      <c r="AA21" s="43"/>
      <c r="AB21" s="43" t="str">
        <f t="shared" si="4"/>
        <v/>
      </c>
      <c r="AC21" s="43">
        <f t="shared" si="5"/>
        <v>0</v>
      </c>
      <c r="AD21" s="43"/>
      <c r="AE21" s="43"/>
      <c r="AF21" s="43"/>
      <c r="AG21" s="43"/>
      <c r="AH21" s="43"/>
    </row>
    <row r="22" spans="1:34" x14ac:dyDescent="0.45">
      <c r="A22" s="2" t="str">
        <f t="shared" si="0"/>
        <v/>
      </c>
      <c r="B22" s="8"/>
      <c r="C22" s="10" t="str">
        <f>IF($B22="","",VLOOKUP($B22,手順1!$J$19:$O$105,2,FALSE))</f>
        <v/>
      </c>
      <c r="D22" s="10" t="str">
        <f>IF($B22="","",VLOOKUP($B22,手順1!$J$19:$O$105,3,FALSE))</f>
        <v/>
      </c>
      <c r="E22" s="10" t="str">
        <f>IF($B22="","",VLOOKUP($B22,手順1!$J$19:$O$105,4,FALSE))</f>
        <v/>
      </c>
      <c r="F22" s="10" t="str">
        <f>IF($B22="","",VLOOKUP($B22,手順1!$J$19:$O$105,5,FALSE))</f>
        <v/>
      </c>
      <c r="G22" s="10" t="str">
        <f>IF($B22="","",VLOOKUP($B22,手順1!$J$19:$O$105,6,FALSE))</f>
        <v/>
      </c>
      <c r="H22" s="11" t="str">
        <f t="shared" si="1"/>
        <v/>
      </c>
      <c r="I22" s="21"/>
      <c r="J22" s="4"/>
      <c r="K22" s="4"/>
      <c r="L22" s="4"/>
      <c r="M22" s="5"/>
      <c r="R22" s="12"/>
      <c r="W22" s="1">
        <v>111</v>
      </c>
      <c r="X22" s="1" t="str">
        <f t="shared" si="2"/>
        <v/>
      </c>
      <c r="Y22" s="43">
        <f t="shared" si="3"/>
        <v>0</v>
      </c>
      <c r="Z22" s="43"/>
      <c r="AA22" s="43"/>
      <c r="AB22" s="43" t="str">
        <f t="shared" si="4"/>
        <v/>
      </c>
      <c r="AC22" s="43">
        <f t="shared" si="5"/>
        <v>0</v>
      </c>
      <c r="AD22" s="43"/>
      <c r="AE22" s="43"/>
      <c r="AF22" s="43"/>
      <c r="AG22" s="43"/>
      <c r="AH22" s="43"/>
    </row>
    <row r="23" spans="1:34" x14ac:dyDescent="0.45">
      <c r="A23" s="2" t="str">
        <f t="shared" si="0"/>
        <v/>
      </c>
      <c r="B23" s="8"/>
      <c r="C23" s="10" t="str">
        <f>IF($B23="","",VLOOKUP($B23,手順1!$J$19:$O$105,2,FALSE))</f>
        <v/>
      </c>
      <c r="D23" s="10" t="str">
        <f>IF($B23="","",VLOOKUP($B23,手順1!$J$19:$O$105,3,FALSE))</f>
        <v/>
      </c>
      <c r="E23" s="10" t="str">
        <f>IF($B23="","",VLOOKUP($B23,手順1!$J$19:$O$105,4,FALSE))</f>
        <v/>
      </c>
      <c r="F23" s="10" t="str">
        <f>IF($B23="","",VLOOKUP($B23,手順1!$J$19:$O$105,5,FALSE))</f>
        <v/>
      </c>
      <c r="G23" s="10" t="str">
        <f>IF($B23="","",VLOOKUP($B23,手順1!$J$19:$O$105,6,FALSE))</f>
        <v/>
      </c>
      <c r="H23" s="11" t="str">
        <f t="shared" si="1"/>
        <v/>
      </c>
      <c r="I23" s="21"/>
      <c r="J23" s="4"/>
      <c r="K23" s="4"/>
      <c r="L23" s="4"/>
      <c r="M23" s="5"/>
      <c r="R23" s="12"/>
      <c r="W23" s="1">
        <v>112</v>
      </c>
      <c r="X23" s="1" t="str">
        <f t="shared" si="2"/>
        <v/>
      </c>
      <c r="Y23" s="43">
        <f t="shared" si="3"/>
        <v>0</v>
      </c>
      <c r="Z23" s="43"/>
      <c r="AA23" s="43"/>
      <c r="AB23" s="43" t="str">
        <f t="shared" si="4"/>
        <v/>
      </c>
      <c r="AC23" s="43">
        <f t="shared" si="5"/>
        <v>0</v>
      </c>
      <c r="AD23" s="43"/>
      <c r="AE23" s="43"/>
      <c r="AF23" s="43"/>
      <c r="AG23" s="43"/>
      <c r="AH23" s="43"/>
    </row>
    <row r="24" spans="1:34" x14ac:dyDescent="0.45">
      <c r="A24" s="2" t="str">
        <f t="shared" si="0"/>
        <v/>
      </c>
      <c r="B24" s="8"/>
      <c r="C24" s="10" t="str">
        <f>IF($B24="","",VLOOKUP($B24,手順1!$J$19:$O$105,2,FALSE))</f>
        <v/>
      </c>
      <c r="D24" s="10" t="str">
        <f>IF($B24="","",VLOOKUP($B24,手順1!$J$19:$O$105,3,FALSE))</f>
        <v/>
      </c>
      <c r="E24" s="10" t="str">
        <f>IF($B24="","",VLOOKUP($B24,手順1!$J$19:$O$105,4,FALSE))</f>
        <v/>
      </c>
      <c r="F24" s="10" t="str">
        <f>IF($B24="","",VLOOKUP($B24,手順1!$J$19:$O$105,5,FALSE))</f>
        <v/>
      </c>
      <c r="G24" s="10" t="str">
        <f>IF($B24="","",VLOOKUP($B24,手順1!$J$19:$O$105,6,FALSE))</f>
        <v/>
      </c>
      <c r="H24" s="11" t="str">
        <f t="shared" si="1"/>
        <v/>
      </c>
      <c r="I24" s="21"/>
      <c r="J24" s="4"/>
      <c r="K24" s="4"/>
      <c r="L24" s="4"/>
      <c r="M24" s="5"/>
      <c r="R24" s="12"/>
      <c r="W24" s="1">
        <v>113</v>
      </c>
      <c r="X24" s="1" t="str">
        <f t="shared" si="2"/>
        <v/>
      </c>
      <c r="Y24" s="43">
        <f t="shared" si="3"/>
        <v>0</v>
      </c>
      <c r="Z24" s="43"/>
      <c r="AA24" s="43"/>
      <c r="AB24" s="43" t="str">
        <f t="shared" si="4"/>
        <v/>
      </c>
      <c r="AC24" s="43">
        <f t="shared" si="5"/>
        <v>0</v>
      </c>
      <c r="AD24" s="43"/>
      <c r="AE24" s="43"/>
      <c r="AF24" s="43"/>
      <c r="AG24" s="43"/>
      <c r="AH24" s="43"/>
    </row>
    <row r="25" spans="1:34" x14ac:dyDescent="0.45">
      <c r="A25" s="2" t="str">
        <f t="shared" si="0"/>
        <v/>
      </c>
      <c r="B25" s="8"/>
      <c r="C25" s="10" t="str">
        <f>IF($B25="","",VLOOKUP($B25,手順1!$J$19:$O$105,2,FALSE))</f>
        <v/>
      </c>
      <c r="D25" s="10" t="str">
        <f>IF($B25="","",VLOOKUP($B25,手順1!$J$19:$O$105,3,FALSE))</f>
        <v/>
      </c>
      <c r="E25" s="10" t="str">
        <f>IF($B25="","",VLOOKUP($B25,手順1!$J$19:$O$105,4,FALSE))</f>
        <v/>
      </c>
      <c r="F25" s="10" t="str">
        <f>IF($B25="","",VLOOKUP($B25,手順1!$J$19:$O$105,5,FALSE))</f>
        <v/>
      </c>
      <c r="G25" s="10" t="str">
        <f>IF($B25="","",VLOOKUP($B25,手順1!$J$19:$O$105,6,FALSE))</f>
        <v/>
      </c>
      <c r="H25" s="11" t="str">
        <f t="shared" si="1"/>
        <v/>
      </c>
      <c r="I25" s="21"/>
      <c r="J25" s="4"/>
      <c r="K25" s="4"/>
      <c r="L25" s="4"/>
      <c r="M25" s="5"/>
      <c r="R25" s="12"/>
      <c r="W25" s="1">
        <v>114</v>
      </c>
      <c r="X25" s="1" t="str">
        <f t="shared" si="2"/>
        <v/>
      </c>
      <c r="Y25" s="43">
        <f t="shared" si="3"/>
        <v>0</v>
      </c>
      <c r="Z25" s="43"/>
      <c r="AA25" s="43"/>
      <c r="AB25" s="43" t="str">
        <f t="shared" si="4"/>
        <v/>
      </c>
      <c r="AC25" s="43">
        <f t="shared" si="5"/>
        <v>0</v>
      </c>
      <c r="AD25" s="43"/>
      <c r="AE25" s="43"/>
      <c r="AF25" s="43"/>
      <c r="AG25" s="43"/>
      <c r="AH25" s="43"/>
    </row>
    <row r="26" spans="1:34" x14ac:dyDescent="0.45">
      <c r="A26" s="2" t="str">
        <f t="shared" si="0"/>
        <v/>
      </c>
      <c r="B26" s="8"/>
      <c r="C26" s="10" t="str">
        <f>IF($B26="","",VLOOKUP($B26,手順1!$J$19:$O$105,2,FALSE))</f>
        <v/>
      </c>
      <c r="D26" s="10" t="str">
        <f>IF($B26="","",VLOOKUP($B26,手順1!$J$19:$O$105,3,FALSE))</f>
        <v/>
      </c>
      <c r="E26" s="10" t="str">
        <f>IF($B26="","",VLOOKUP($B26,手順1!$J$19:$O$105,4,FALSE))</f>
        <v/>
      </c>
      <c r="F26" s="10" t="str">
        <f>IF($B26="","",VLOOKUP($B26,手順1!$J$19:$O$105,5,FALSE))</f>
        <v/>
      </c>
      <c r="G26" s="10" t="str">
        <f>IF($B26="","",VLOOKUP($B26,手順1!$J$19:$O$105,6,FALSE))</f>
        <v/>
      </c>
      <c r="H26" s="11" t="str">
        <f t="shared" si="1"/>
        <v/>
      </c>
      <c r="I26" s="21"/>
      <c r="J26" s="4"/>
      <c r="K26" s="4"/>
      <c r="L26" s="4"/>
      <c r="M26" s="5"/>
      <c r="R26" s="12"/>
      <c r="W26" s="1">
        <v>115</v>
      </c>
      <c r="X26" s="1" t="str">
        <f t="shared" si="2"/>
        <v/>
      </c>
      <c r="Y26" s="43">
        <f t="shared" si="3"/>
        <v>0</v>
      </c>
      <c r="Z26" s="43"/>
      <c r="AA26" s="43"/>
      <c r="AB26" s="43" t="str">
        <f t="shared" si="4"/>
        <v/>
      </c>
      <c r="AC26" s="43">
        <f t="shared" si="5"/>
        <v>0</v>
      </c>
      <c r="AD26" s="43"/>
      <c r="AE26" s="43"/>
      <c r="AF26" s="43"/>
      <c r="AG26" s="43"/>
      <c r="AH26" s="43"/>
    </row>
    <row r="27" spans="1:34" x14ac:dyDescent="0.45">
      <c r="A27" s="2" t="str">
        <f t="shared" si="0"/>
        <v/>
      </c>
      <c r="B27" s="8"/>
      <c r="C27" s="10" t="str">
        <f>IF($B27="","",VLOOKUP($B27,手順1!$J$19:$O$105,2,FALSE))</f>
        <v/>
      </c>
      <c r="D27" s="10" t="str">
        <f>IF($B27="","",VLOOKUP($B27,手順1!$J$19:$O$105,3,FALSE))</f>
        <v/>
      </c>
      <c r="E27" s="10" t="str">
        <f>IF($B27="","",VLOOKUP($B27,手順1!$J$19:$O$105,4,FALSE))</f>
        <v/>
      </c>
      <c r="F27" s="10" t="str">
        <f>IF($B27="","",VLOOKUP($B27,手順1!$J$19:$O$105,5,FALSE))</f>
        <v/>
      </c>
      <c r="G27" s="10" t="str">
        <f>IF($B27="","",VLOOKUP($B27,手順1!$J$19:$O$105,6,FALSE))</f>
        <v/>
      </c>
      <c r="H27" s="11" t="str">
        <f t="shared" si="1"/>
        <v/>
      </c>
      <c r="I27" s="21"/>
      <c r="J27" s="4"/>
      <c r="K27" s="4"/>
      <c r="L27" s="4"/>
      <c r="M27" s="5"/>
      <c r="R27" s="12"/>
      <c r="W27" s="1">
        <v>116</v>
      </c>
      <c r="X27" s="1" t="str">
        <f t="shared" si="2"/>
        <v/>
      </c>
      <c r="Y27" s="43">
        <f t="shared" si="3"/>
        <v>0</v>
      </c>
      <c r="Z27" s="43"/>
      <c r="AA27" s="43"/>
      <c r="AB27" s="43" t="str">
        <f t="shared" si="4"/>
        <v/>
      </c>
      <c r="AC27" s="43">
        <f t="shared" si="5"/>
        <v>0</v>
      </c>
      <c r="AD27" s="43"/>
      <c r="AE27" s="43"/>
      <c r="AF27" s="43"/>
      <c r="AG27" s="43"/>
      <c r="AH27" s="43"/>
    </row>
    <row r="28" spans="1:34" x14ac:dyDescent="0.45">
      <c r="A28" s="2" t="str">
        <f t="shared" si="0"/>
        <v/>
      </c>
      <c r="B28" s="8"/>
      <c r="C28" s="10" t="str">
        <f>IF($B28="","",VLOOKUP($B28,手順1!$J$19:$O$105,2,FALSE))</f>
        <v/>
      </c>
      <c r="D28" s="10" t="str">
        <f>IF($B28="","",VLOOKUP($B28,手順1!$J$19:$O$105,3,FALSE))</f>
        <v/>
      </c>
      <c r="E28" s="10" t="str">
        <f>IF($B28="","",VLOOKUP($B28,手順1!$J$19:$O$105,4,FALSE))</f>
        <v/>
      </c>
      <c r="F28" s="10" t="str">
        <f>IF($B28="","",VLOOKUP($B28,手順1!$J$19:$O$105,5,FALSE))</f>
        <v/>
      </c>
      <c r="G28" s="10" t="str">
        <f>IF($B28="","",VLOOKUP($B28,手順1!$J$19:$O$105,6,FALSE))</f>
        <v/>
      </c>
      <c r="H28" s="11" t="str">
        <f t="shared" si="1"/>
        <v/>
      </c>
      <c r="I28" s="21"/>
      <c r="J28" s="4"/>
      <c r="K28" s="4"/>
      <c r="L28" s="4"/>
      <c r="M28" s="5"/>
      <c r="R28" s="12"/>
      <c r="W28" s="1">
        <v>117</v>
      </c>
      <c r="X28" s="1" t="str">
        <f t="shared" si="2"/>
        <v/>
      </c>
      <c r="Y28" s="43">
        <f t="shared" si="3"/>
        <v>0</v>
      </c>
      <c r="Z28" s="43"/>
      <c r="AA28" s="43"/>
      <c r="AB28" s="43" t="str">
        <f t="shared" si="4"/>
        <v/>
      </c>
      <c r="AC28" s="43">
        <f t="shared" si="5"/>
        <v>0</v>
      </c>
      <c r="AD28" s="43"/>
      <c r="AE28" s="43"/>
      <c r="AF28" s="43"/>
      <c r="AG28" s="43"/>
      <c r="AH28" s="43"/>
    </row>
    <row r="29" spans="1:34" x14ac:dyDescent="0.45">
      <c r="A29" s="2" t="str">
        <f t="shared" si="0"/>
        <v/>
      </c>
      <c r="B29" s="8"/>
      <c r="C29" s="10" t="str">
        <f>IF($B29="","",VLOOKUP($B29,手順1!$J$19:$O$105,2,FALSE))</f>
        <v/>
      </c>
      <c r="D29" s="10" t="str">
        <f>IF($B29="","",VLOOKUP($B29,手順1!$J$19:$O$105,3,FALSE))</f>
        <v/>
      </c>
      <c r="E29" s="10" t="str">
        <f>IF($B29="","",VLOOKUP($B29,手順1!$J$19:$O$105,4,FALSE))</f>
        <v/>
      </c>
      <c r="F29" s="10" t="str">
        <f>IF($B29="","",VLOOKUP($B29,手順1!$J$19:$O$105,5,FALSE))</f>
        <v/>
      </c>
      <c r="G29" s="10" t="str">
        <f>IF($B29="","",VLOOKUP($B29,手順1!$J$19:$O$105,6,FALSE))</f>
        <v/>
      </c>
      <c r="H29" s="11" t="str">
        <f t="shared" si="1"/>
        <v/>
      </c>
      <c r="I29" s="21"/>
      <c r="J29" s="4"/>
      <c r="K29" s="4"/>
      <c r="L29" s="4"/>
      <c r="M29" s="5"/>
      <c r="R29" s="12"/>
      <c r="W29" s="1">
        <v>118</v>
      </c>
      <c r="X29" s="1" t="str">
        <f t="shared" si="2"/>
        <v/>
      </c>
      <c r="Y29" s="43">
        <f t="shared" si="3"/>
        <v>0</v>
      </c>
      <c r="Z29" s="43"/>
      <c r="AA29" s="43"/>
      <c r="AB29" s="43" t="str">
        <f t="shared" si="4"/>
        <v/>
      </c>
      <c r="AC29" s="43">
        <f t="shared" si="5"/>
        <v>0</v>
      </c>
      <c r="AD29" s="43"/>
      <c r="AE29" s="43"/>
      <c r="AF29" s="43"/>
      <c r="AG29" s="43"/>
      <c r="AH29" s="43"/>
    </row>
    <row r="30" spans="1:34" x14ac:dyDescent="0.45">
      <c r="A30" s="2" t="str">
        <f t="shared" si="0"/>
        <v/>
      </c>
      <c r="B30" s="8"/>
      <c r="C30" s="10" t="str">
        <f>IF($B30="","",VLOOKUP($B30,手順1!$J$19:$O$105,2,FALSE))</f>
        <v/>
      </c>
      <c r="D30" s="10" t="str">
        <f>IF($B30="","",VLOOKUP($B30,手順1!$J$19:$O$105,3,FALSE))</f>
        <v/>
      </c>
      <c r="E30" s="10" t="str">
        <f>IF($B30="","",VLOOKUP($B30,手順1!$J$19:$O$105,4,FALSE))</f>
        <v/>
      </c>
      <c r="F30" s="10" t="str">
        <f>IF($B30="","",VLOOKUP($B30,手順1!$J$19:$O$105,5,FALSE))</f>
        <v/>
      </c>
      <c r="G30" s="10" t="str">
        <f>IF($B30="","",VLOOKUP($B30,手順1!$J$19:$O$105,6,FALSE))</f>
        <v/>
      </c>
      <c r="H30" s="11" t="str">
        <f t="shared" si="1"/>
        <v/>
      </c>
      <c r="I30" s="21"/>
      <c r="J30" s="4"/>
      <c r="K30" s="4"/>
      <c r="L30" s="4"/>
      <c r="M30" s="5"/>
      <c r="R30" s="12"/>
      <c r="W30" s="1">
        <v>119</v>
      </c>
      <c r="X30" s="1" t="str">
        <f t="shared" si="2"/>
        <v/>
      </c>
      <c r="Y30" s="43">
        <f t="shared" si="3"/>
        <v>0</v>
      </c>
      <c r="Z30" s="43"/>
      <c r="AA30" s="43"/>
      <c r="AB30" s="43" t="str">
        <f t="shared" si="4"/>
        <v/>
      </c>
      <c r="AC30" s="43">
        <f t="shared" si="5"/>
        <v>0</v>
      </c>
      <c r="AD30" s="43"/>
      <c r="AE30" s="43"/>
      <c r="AF30" s="43"/>
      <c r="AG30" s="43"/>
      <c r="AH30" s="43"/>
    </row>
    <row r="31" spans="1:34" x14ac:dyDescent="0.45">
      <c r="A31" s="2" t="str">
        <f t="shared" si="0"/>
        <v/>
      </c>
      <c r="B31" s="8"/>
      <c r="C31" s="10" t="str">
        <f>IF($B31="","",VLOOKUP($B31,手順1!$J$19:$O$105,2,FALSE))</f>
        <v/>
      </c>
      <c r="D31" s="10" t="str">
        <f>IF($B31="","",VLOOKUP($B31,手順1!$J$19:$O$105,3,FALSE))</f>
        <v/>
      </c>
      <c r="E31" s="10" t="str">
        <f>IF($B31="","",VLOOKUP($B31,手順1!$J$19:$O$105,4,FALSE))</f>
        <v/>
      </c>
      <c r="F31" s="10" t="str">
        <f>IF($B31="","",VLOOKUP($B31,手順1!$J$19:$O$105,5,FALSE))</f>
        <v/>
      </c>
      <c r="G31" s="10" t="str">
        <f>IF($B31="","",VLOOKUP($B31,手順1!$J$19:$O$105,6,FALSE))</f>
        <v/>
      </c>
      <c r="H31" s="11" t="str">
        <f t="shared" si="1"/>
        <v/>
      </c>
      <c r="I31" s="21"/>
      <c r="J31" s="4"/>
      <c r="K31" s="4"/>
      <c r="L31" s="4"/>
      <c r="M31" s="5"/>
      <c r="R31" s="12"/>
      <c r="W31" s="1">
        <v>120</v>
      </c>
      <c r="X31" s="1" t="str">
        <f t="shared" si="2"/>
        <v/>
      </c>
      <c r="Y31" s="43">
        <f t="shared" si="3"/>
        <v>0</v>
      </c>
      <c r="Z31" s="43"/>
      <c r="AA31" s="43"/>
      <c r="AB31" s="43" t="str">
        <f t="shared" si="4"/>
        <v/>
      </c>
      <c r="AC31" s="43">
        <f t="shared" si="5"/>
        <v>0</v>
      </c>
      <c r="AD31" s="43"/>
      <c r="AE31" s="43"/>
      <c r="AF31" s="43"/>
      <c r="AG31" s="43"/>
      <c r="AH31" s="43"/>
    </row>
    <row r="32" spans="1:34" x14ac:dyDescent="0.45">
      <c r="A32" s="2" t="str">
        <f t="shared" si="0"/>
        <v/>
      </c>
      <c r="B32" s="8"/>
      <c r="C32" s="10" t="str">
        <f>IF($B32="","",VLOOKUP($B32,手順1!$J$19:$O$105,2,FALSE))</f>
        <v/>
      </c>
      <c r="D32" s="10" t="str">
        <f>IF($B32="","",VLOOKUP($B32,手順1!$J$19:$O$105,3,FALSE))</f>
        <v/>
      </c>
      <c r="E32" s="10" t="str">
        <f>IF($B32="","",VLOOKUP($B32,手順1!$J$19:$O$105,4,FALSE))</f>
        <v/>
      </c>
      <c r="F32" s="10" t="str">
        <f>IF($B32="","",VLOOKUP($B32,手順1!$J$19:$O$105,5,FALSE))</f>
        <v/>
      </c>
      <c r="G32" s="10" t="str">
        <f>IF($B32="","",VLOOKUP($B32,手順1!$J$19:$O$105,6,FALSE))</f>
        <v/>
      </c>
      <c r="H32" s="11" t="str">
        <f t="shared" si="1"/>
        <v/>
      </c>
      <c r="I32" s="21"/>
      <c r="J32" s="4"/>
      <c r="K32" s="4"/>
      <c r="L32" s="4"/>
      <c r="M32" s="5"/>
      <c r="R32" s="12"/>
      <c r="W32" s="1">
        <v>121</v>
      </c>
      <c r="X32" s="1" t="str">
        <f t="shared" si="2"/>
        <v/>
      </c>
      <c r="Y32" s="43">
        <f t="shared" si="3"/>
        <v>0</v>
      </c>
      <c r="Z32" s="43"/>
      <c r="AA32" s="43"/>
      <c r="AB32" s="43" t="str">
        <f t="shared" si="4"/>
        <v/>
      </c>
      <c r="AC32" s="43">
        <f t="shared" si="5"/>
        <v>0</v>
      </c>
      <c r="AD32" s="43"/>
      <c r="AE32" s="43"/>
      <c r="AF32" s="43"/>
      <c r="AG32" s="43"/>
      <c r="AH32" s="43"/>
    </row>
    <row r="33" spans="1:34" x14ac:dyDescent="0.45">
      <c r="A33" s="2" t="str">
        <f t="shared" si="0"/>
        <v/>
      </c>
      <c r="B33" s="8"/>
      <c r="C33" s="10" t="str">
        <f>IF($B33="","",VLOOKUP($B33,手順1!$J$19:$O$105,2,FALSE))</f>
        <v/>
      </c>
      <c r="D33" s="10" t="str">
        <f>IF($B33="","",VLOOKUP($B33,手順1!$J$19:$O$105,3,FALSE))</f>
        <v/>
      </c>
      <c r="E33" s="10" t="str">
        <f>IF($B33="","",VLOOKUP($B33,手順1!$J$19:$O$105,4,FALSE))</f>
        <v/>
      </c>
      <c r="F33" s="10" t="str">
        <f>IF($B33="","",VLOOKUP($B33,手順1!$J$19:$O$105,5,FALSE))</f>
        <v/>
      </c>
      <c r="G33" s="10" t="str">
        <f>IF($B33="","",VLOOKUP($B33,手順1!$J$19:$O$105,6,FALSE))</f>
        <v/>
      </c>
      <c r="H33" s="11" t="str">
        <f t="shared" si="1"/>
        <v/>
      </c>
      <c r="I33" s="21"/>
      <c r="J33" s="4"/>
      <c r="K33" s="4"/>
      <c r="L33" s="4"/>
      <c r="M33" s="5"/>
      <c r="R33" s="12"/>
      <c r="W33" s="1">
        <v>122</v>
      </c>
      <c r="X33" s="1" t="str">
        <f t="shared" si="2"/>
        <v/>
      </c>
      <c r="Y33" s="43">
        <f t="shared" si="3"/>
        <v>0</v>
      </c>
      <c r="Z33" s="43"/>
      <c r="AA33" s="43"/>
      <c r="AB33" s="43" t="str">
        <f t="shared" si="4"/>
        <v/>
      </c>
      <c r="AC33" s="43">
        <f t="shared" si="5"/>
        <v>0</v>
      </c>
      <c r="AD33" s="43"/>
      <c r="AE33" s="43"/>
      <c r="AF33" s="43"/>
      <c r="AG33" s="43"/>
      <c r="AH33" s="43"/>
    </row>
    <row r="34" spans="1:34" x14ac:dyDescent="0.45">
      <c r="A34" s="2" t="str">
        <f t="shared" si="0"/>
        <v/>
      </c>
      <c r="B34" s="8"/>
      <c r="C34" s="10" t="str">
        <f>IF($B34="","",VLOOKUP($B34,手順1!$J$19:$O$105,2,FALSE))</f>
        <v/>
      </c>
      <c r="D34" s="10" t="str">
        <f>IF($B34="","",VLOOKUP($B34,手順1!$J$19:$O$105,3,FALSE))</f>
        <v/>
      </c>
      <c r="E34" s="10" t="str">
        <f>IF($B34="","",VLOOKUP($B34,手順1!$J$19:$O$105,4,FALSE))</f>
        <v/>
      </c>
      <c r="F34" s="10" t="str">
        <f>IF($B34="","",VLOOKUP($B34,手順1!$J$19:$O$105,5,FALSE))</f>
        <v/>
      </c>
      <c r="G34" s="10" t="str">
        <f>IF($B34="","",VLOOKUP($B34,手順1!$J$19:$O$105,6,FALSE))</f>
        <v/>
      </c>
      <c r="H34" s="11" t="str">
        <f t="shared" si="1"/>
        <v/>
      </c>
      <c r="I34" s="21"/>
      <c r="J34" s="4"/>
      <c r="K34" s="4"/>
      <c r="L34" s="4"/>
      <c r="M34" s="5"/>
      <c r="R34" s="12"/>
      <c r="W34" s="1">
        <v>123</v>
      </c>
      <c r="X34" s="1" t="str">
        <f t="shared" si="2"/>
        <v/>
      </c>
      <c r="Y34" s="43">
        <f t="shared" si="3"/>
        <v>0</v>
      </c>
      <c r="Z34" s="43"/>
      <c r="AA34" s="43"/>
      <c r="AB34" s="43" t="str">
        <f t="shared" si="4"/>
        <v/>
      </c>
      <c r="AC34" s="43">
        <f t="shared" si="5"/>
        <v>0</v>
      </c>
      <c r="AD34" s="43"/>
      <c r="AE34" s="43"/>
      <c r="AF34" s="43"/>
      <c r="AG34" s="43"/>
      <c r="AH34" s="43"/>
    </row>
    <row r="35" spans="1:34" x14ac:dyDescent="0.45">
      <c r="A35" s="2" t="str">
        <f t="shared" si="0"/>
        <v/>
      </c>
      <c r="B35" s="8"/>
      <c r="C35" s="10" t="str">
        <f>IF($B35="","",VLOOKUP($B35,手順1!$J$19:$O$105,2,FALSE))</f>
        <v/>
      </c>
      <c r="D35" s="10" t="str">
        <f>IF($B35="","",VLOOKUP($B35,手順1!$J$19:$O$105,3,FALSE))</f>
        <v/>
      </c>
      <c r="E35" s="10" t="str">
        <f>IF($B35="","",VLOOKUP($B35,手順1!$J$19:$O$105,4,FALSE))</f>
        <v/>
      </c>
      <c r="F35" s="10" t="str">
        <f>IF($B35="","",VLOOKUP($B35,手順1!$J$19:$O$105,5,FALSE))</f>
        <v/>
      </c>
      <c r="G35" s="10" t="str">
        <f>IF($B35="","",VLOOKUP($B35,手順1!$J$19:$O$105,6,FALSE))</f>
        <v/>
      </c>
      <c r="H35" s="11" t="str">
        <f t="shared" si="1"/>
        <v/>
      </c>
      <c r="I35" s="21"/>
      <c r="J35" s="4"/>
      <c r="K35" s="4"/>
      <c r="L35" s="4"/>
      <c r="M35" s="5"/>
      <c r="R35" s="12"/>
      <c r="W35" s="1">
        <v>124</v>
      </c>
      <c r="X35" s="1" t="str">
        <f t="shared" si="2"/>
        <v/>
      </c>
      <c r="Y35" s="43">
        <f t="shared" si="3"/>
        <v>0</v>
      </c>
      <c r="Z35" s="43"/>
      <c r="AA35" s="43"/>
      <c r="AB35" s="43" t="str">
        <f t="shared" si="4"/>
        <v/>
      </c>
      <c r="AC35" s="43">
        <f t="shared" si="5"/>
        <v>0</v>
      </c>
      <c r="AD35" s="43"/>
      <c r="AE35" s="43"/>
      <c r="AF35" s="43"/>
      <c r="AG35" s="43"/>
      <c r="AH35" s="43"/>
    </row>
    <row r="36" spans="1:34" x14ac:dyDescent="0.45">
      <c r="A36" s="2" t="str">
        <f t="shared" si="0"/>
        <v/>
      </c>
      <c r="B36" s="8"/>
      <c r="C36" s="10" t="str">
        <f>IF($B36="","",VLOOKUP($B36,手順1!$J$19:$O$105,2,FALSE))</f>
        <v/>
      </c>
      <c r="D36" s="10" t="str">
        <f>IF($B36="","",VLOOKUP($B36,手順1!$J$19:$O$105,3,FALSE))</f>
        <v/>
      </c>
      <c r="E36" s="10" t="str">
        <f>IF($B36="","",VLOOKUP($B36,手順1!$J$19:$O$105,4,FALSE))</f>
        <v/>
      </c>
      <c r="F36" s="10" t="str">
        <f>IF($B36="","",VLOOKUP($B36,手順1!$J$19:$O$105,5,FALSE))</f>
        <v/>
      </c>
      <c r="G36" s="10" t="str">
        <f>IF($B36="","",VLOOKUP($B36,手順1!$J$19:$O$105,6,FALSE))</f>
        <v/>
      </c>
      <c r="H36" s="11" t="str">
        <f t="shared" si="1"/>
        <v/>
      </c>
      <c r="I36" s="21"/>
      <c r="J36" s="4"/>
      <c r="K36" s="4"/>
      <c r="L36" s="4"/>
      <c r="M36" s="5"/>
      <c r="R36" s="12"/>
      <c r="W36" s="1">
        <v>125</v>
      </c>
      <c r="X36" s="1" t="str">
        <f t="shared" si="2"/>
        <v/>
      </c>
      <c r="Y36" s="43">
        <f t="shared" si="3"/>
        <v>0</v>
      </c>
      <c r="Z36" s="43"/>
      <c r="AA36" s="43"/>
      <c r="AB36" s="43" t="str">
        <f t="shared" si="4"/>
        <v/>
      </c>
      <c r="AC36" s="43">
        <f t="shared" si="5"/>
        <v>0</v>
      </c>
      <c r="AD36" s="43"/>
      <c r="AE36" s="43"/>
      <c r="AF36" s="43"/>
      <c r="AG36" s="43"/>
      <c r="AH36" s="43"/>
    </row>
    <row r="37" spans="1:34" x14ac:dyDescent="0.45">
      <c r="A37" s="2" t="str">
        <f t="shared" si="0"/>
        <v/>
      </c>
      <c r="B37" s="8"/>
      <c r="C37" s="10" t="str">
        <f>IF($B37="","",VLOOKUP($B37,手順1!$J$19:$O$105,2,FALSE))</f>
        <v/>
      </c>
      <c r="D37" s="10" t="str">
        <f>IF($B37="","",VLOOKUP($B37,手順1!$J$19:$O$105,3,FALSE))</f>
        <v/>
      </c>
      <c r="E37" s="10" t="str">
        <f>IF($B37="","",VLOOKUP($B37,手順1!$J$19:$O$105,4,FALSE))</f>
        <v/>
      </c>
      <c r="F37" s="10" t="str">
        <f>IF($B37="","",VLOOKUP($B37,手順1!$J$19:$O$105,5,FALSE))</f>
        <v/>
      </c>
      <c r="G37" s="10" t="str">
        <f>IF($B37="","",VLOOKUP($B37,手順1!$J$19:$O$105,6,FALSE))</f>
        <v/>
      </c>
      <c r="H37" s="11" t="str">
        <f t="shared" si="1"/>
        <v/>
      </c>
      <c r="I37" s="21"/>
      <c r="J37" s="4"/>
      <c r="K37" s="4"/>
      <c r="L37" s="4"/>
      <c r="M37" s="5"/>
      <c r="R37" s="12"/>
      <c r="W37" s="1">
        <v>126</v>
      </c>
      <c r="X37" s="1" t="str">
        <f t="shared" si="2"/>
        <v/>
      </c>
      <c r="Y37" s="43">
        <f t="shared" si="3"/>
        <v>0</v>
      </c>
      <c r="Z37" s="43"/>
      <c r="AA37" s="43"/>
      <c r="AB37" s="43" t="str">
        <f t="shared" si="4"/>
        <v/>
      </c>
      <c r="AC37" s="43">
        <f t="shared" si="5"/>
        <v>0</v>
      </c>
      <c r="AD37" s="43"/>
      <c r="AE37" s="43"/>
      <c r="AF37" s="43"/>
      <c r="AG37" s="43"/>
      <c r="AH37" s="43"/>
    </row>
    <row r="38" spans="1:34" x14ac:dyDescent="0.45">
      <c r="A38" s="2" t="str">
        <f t="shared" si="0"/>
        <v/>
      </c>
      <c r="B38" s="8"/>
      <c r="C38" s="10" t="str">
        <f>IF($B38="","",VLOOKUP($B38,手順1!$J$19:$O$105,2,FALSE))</f>
        <v/>
      </c>
      <c r="D38" s="10" t="str">
        <f>IF($B38="","",VLOOKUP($B38,手順1!$J$19:$O$105,3,FALSE))</f>
        <v/>
      </c>
      <c r="E38" s="10" t="str">
        <f>IF($B38="","",VLOOKUP($B38,手順1!$J$19:$O$105,4,FALSE))</f>
        <v/>
      </c>
      <c r="F38" s="10" t="str">
        <f>IF($B38="","",VLOOKUP($B38,手順1!$J$19:$O$105,5,FALSE))</f>
        <v/>
      </c>
      <c r="G38" s="10" t="str">
        <f>IF($B38="","",VLOOKUP($B38,手順1!$J$19:$O$105,6,FALSE))</f>
        <v/>
      </c>
      <c r="H38" s="11" t="str">
        <f t="shared" si="1"/>
        <v/>
      </c>
      <c r="I38" s="21"/>
      <c r="J38" s="4"/>
      <c r="K38" s="4"/>
      <c r="L38" s="4"/>
      <c r="M38" s="5"/>
      <c r="R38" s="12"/>
      <c r="W38" s="1">
        <v>127</v>
      </c>
      <c r="X38" s="1" t="str">
        <f t="shared" si="2"/>
        <v/>
      </c>
      <c r="Y38" s="43">
        <f t="shared" si="3"/>
        <v>0</v>
      </c>
      <c r="Z38" s="43"/>
      <c r="AA38" s="43"/>
      <c r="AB38" s="43" t="str">
        <f t="shared" si="4"/>
        <v/>
      </c>
      <c r="AC38" s="43">
        <f t="shared" si="5"/>
        <v>0</v>
      </c>
      <c r="AD38" s="43"/>
      <c r="AE38" s="43"/>
      <c r="AF38" s="43"/>
      <c r="AG38" s="43"/>
      <c r="AH38" s="43"/>
    </row>
    <row r="39" spans="1:34" x14ac:dyDescent="0.45">
      <c r="A39" s="2" t="str">
        <f t="shared" si="0"/>
        <v/>
      </c>
      <c r="B39" s="8"/>
      <c r="C39" s="10" t="str">
        <f>IF($B39="","",VLOOKUP($B39,手順1!$J$19:$O$105,2,FALSE))</f>
        <v/>
      </c>
      <c r="D39" s="10" t="str">
        <f>IF($B39="","",VLOOKUP($B39,手順1!$J$19:$O$105,3,FALSE))</f>
        <v/>
      </c>
      <c r="E39" s="10" t="str">
        <f>IF($B39="","",VLOOKUP($B39,手順1!$J$19:$O$105,4,FALSE))</f>
        <v/>
      </c>
      <c r="F39" s="10" t="str">
        <f>IF($B39="","",VLOOKUP($B39,手順1!$J$19:$O$105,5,FALSE))</f>
        <v/>
      </c>
      <c r="G39" s="10" t="str">
        <f>IF($B39="","",VLOOKUP($B39,手順1!$J$19:$O$105,6,FALSE))</f>
        <v/>
      </c>
      <c r="H39" s="11" t="str">
        <f t="shared" si="1"/>
        <v/>
      </c>
      <c r="I39" s="21"/>
      <c r="J39" s="4"/>
      <c r="K39" s="4"/>
      <c r="L39" s="4"/>
      <c r="M39" s="5"/>
      <c r="R39" s="12"/>
      <c r="W39" s="1">
        <v>128</v>
      </c>
      <c r="X39" s="1" t="str">
        <f t="shared" si="2"/>
        <v/>
      </c>
      <c r="Y39" s="43">
        <f t="shared" si="3"/>
        <v>0</v>
      </c>
      <c r="Z39" s="43"/>
      <c r="AA39" s="43"/>
      <c r="AB39" s="43" t="str">
        <f t="shared" si="4"/>
        <v/>
      </c>
      <c r="AC39" s="43">
        <f t="shared" si="5"/>
        <v>0</v>
      </c>
      <c r="AD39" s="43"/>
      <c r="AE39" s="43"/>
      <c r="AF39" s="43"/>
      <c r="AG39" s="43"/>
      <c r="AH39" s="43"/>
    </row>
    <row r="40" spans="1:34" x14ac:dyDescent="0.45">
      <c r="A40" s="2" t="str">
        <f t="shared" si="0"/>
        <v/>
      </c>
      <c r="B40" s="8"/>
      <c r="C40" s="10" t="str">
        <f>IF($B40="","",VLOOKUP($B40,手順1!$J$19:$O$105,2,FALSE))</f>
        <v/>
      </c>
      <c r="D40" s="10" t="str">
        <f>IF($B40="","",VLOOKUP($B40,手順1!$J$19:$O$105,3,FALSE))</f>
        <v/>
      </c>
      <c r="E40" s="10" t="str">
        <f>IF($B40="","",VLOOKUP($B40,手順1!$J$19:$O$105,4,FALSE))</f>
        <v/>
      </c>
      <c r="F40" s="10" t="str">
        <f>IF($B40="","",VLOOKUP($B40,手順1!$J$19:$O$105,5,FALSE))</f>
        <v/>
      </c>
      <c r="G40" s="10" t="str">
        <f>IF($B40="","",VLOOKUP($B40,手順1!$J$19:$O$105,6,FALSE))</f>
        <v/>
      </c>
      <c r="H40" s="11" t="str">
        <f t="shared" si="1"/>
        <v/>
      </c>
      <c r="I40" s="21"/>
      <c r="J40" s="4"/>
      <c r="K40" s="4"/>
      <c r="L40" s="4"/>
      <c r="M40" s="5"/>
      <c r="R40" s="12"/>
      <c r="W40" s="1">
        <v>129</v>
      </c>
      <c r="X40" s="1" t="str">
        <f t="shared" si="2"/>
        <v/>
      </c>
      <c r="Y40" s="43">
        <f t="shared" si="3"/>
        <v>0</v>
      </c>
      <c r="Z40" s="43"/>
      <c r="AA40" s="43"/>
      <c r="AB40" s="43" t="str">
        <f t="shared" si="4"/>
        <v/>
      </c>
      <c r="AC40" s="43">
        <f t="shared" si="5"/>
        <v>0</v>
      </c>
      <c r="AD40" s="43"/>
      <c r="AE40" s="43"/>
      <c r="AF40" s="43"/>
      <c r="AG40" s="43"/>
      <c r="AH40" s="43"/>
    </row>
    <row r="41" spans="1:34" x14ac:dyDescent="0.45">
      <c r="A41" s="2" t="str">
        <f t="shared" si="0"/>
        <v/>
      </c>
      <c r="B41" s="8"/>
      <c r="C41" s="10" t="str">
        <f>IF($B41="","",VLOOKUP($B41,手順1!$J$19:$O$105,2,FALSE))</f>
        <v/>
      </c>
      <c r="D41" s="10" t="str">
        <f>IF($B41="","",VLOOKUP($B41,手順1!$J$19:$O$105,3,FALSE))</f>
        <v/>
      </c>
      <c r="E41" s="10" t="str">
        <f>IF($B41="","",VLOOKUP($B41,手順1!$J$19:$O$105,4,FALSE))</f>
        <v/>
      </c>
      <c r="F41" s="10" t="str">
        <f>IF($B41="","",VLOOKUP($B41,手順1!$J$19:$O$105,5,FALSE))</f>
        <v/>
      </c>
      <c r="G41" s="10" t="str">
        <f>IF($B41="","",VLOOKUP($B41,手順1!$J$19:$O$105,6,FALSE))</f>
        <v/>
      </c>
      <c r="H41" s="11" t="str">
        <f t="shared" si="1"/>
        <v/>
      </c>
      <c r="I41" s="21"/>
      <c r="J41" s="4"/>
      <c r="K41" s="4"/>
      <c r="L41" s="4"/>
      <c r="M41" s="5"/>
      <c r="R41" s="12"/>
      <c r="W41" s="1">
        <v>130</v>
      </c>
      <c r="X41" s="1" t="str">
        <f t="shared" si="2"/>
        <v/>
      </c>
      <c r="Y41" s="43">
        <f t="shared" si="3"/>
        <v>0</v>
      </c>
      <c r="Z41" s="43"/>
      <c r="AA41" s="43"/>
      <c r="AB41" s="43" t="str">
        <f t="shared" si="4"/>
        <v/>
      </c>
      <c r="AC41" s="43">
        <f t="shared" si="5"/>
        <v>0</v>
      </c>
      <c r="AD41" s="43"/>
      <c r="AE41" s="43"/>
      <c r="AF41" s="43"/>
      <c r="AG41" s="43"/>
      <c r="AH41" s="43"/>
    </row>
    <row r="42" spans="1:34" x14ac:dyDescent="0.45">
      <c r="A42" s="2" t="str">
        <f t="shared" si="0"/>
        <v/>
      </c>
      <c r="B42" s="8"/>
      <c r="C42" s="10" t="str">
        <f>IF($B42="","",VLOOKUP($B42,手順1!$J$19:$O$105,2,FALSE))</f>
        <v/>
      </c>
      <c r="D42" s="10" t="str">
        <f>IF($B42="","",VLOOKUP($B42,手順1!$J$19:$O$105,3,FALSE))</f>
        <v/>
      </c>
      <c r="E42" s="10" t="str">
        <f>IF($B42="","",VLOOKUP($B42,手順1!$J$19:$O$105,4,FALSE))</f>
        <v/>
      </c>
      <c r="F42" s="10" t="str">
        <f>IF($B42="","",VLOOKUP($B42,手順1!$J$19:$O$105,5,FALSE))</f>
        <v/>
      </c>
      <c r="G42" s="10" t="str">
        <f>IF($B42="","",VLOOKUP($B42,手順1!$J$19:$O$105,6,FALSE))</f>
        <v/>
      </c>
      <c r="H42" s="11" t="str">
        <f t="shared" si="1"/>
        <v/>
      </c>
      <c r="I42" s="21"/>
      <c r="J42" s="4"/>
      <c r="K42" s="4"/>
      <c r="L42" s="4"/>
      <c r="M42" s="5"/>
      <c r="R42" s="12"/>
      <c r="W42" s="1">
        <v>131</v>
      </c>
      <c r="X42" s="1" t="str">
        <f t="shared" si="2"/>
        <v/>
      </c>
      <c r="Y42" s="43">
        <f t="shared" si="3"/>
        <v>0</v>
      </c>
      <c r="Z42" s="43"/>
      <c r="AA42" s="43"/>
      <c r="AB42" s="43" t="str">
        <f t="shared" si="4"/>
        <v/>
      </c>
      <c r="AC42" s="43">
        <f t="shared" si="5"/>
        <v>0</v>
      </c>
      <c r="AD42" s="43"/>
      <c r="AE42" s="43"/>
      <c r="AF42" s="43"/>
      <c r="AG42" s="43"/>
      <c r="AH42" s="43"/>
    </row>
    <row r="43" spans="1:34" x14ac:dyDescent="0.45">
      <c r="A43" s="2" t="str">
        <f t="shared" si="0"/>
        <v/>
      </c>
      <c r="B43" s="8"/>
      <c r="C43" s="10" t="str">
        <f>IF($B43="","",VLOOKUP($B43,手順1!$J$19:$O$105,2,FALSE))</f>
        <v/>
      </c>
      <c r="D43" s="10" t="str">
        <f>IF($B43="","",VLOOKUP($B43,手順1!$J$19:$O$105,3,FALSE))</f>
        <v/>
      </c>
      <c r="E43" s="10" t="str">
        <f>IF($B43="","",VLOOKUP($B43,手順1!$J$19:$O$105,4,FALSE))</f>
        <v/>
      </c>
      <c r="F43" s="10" t="str">
        <f>IF($B43="","",VLOOKUP($B43,手順1!$J$19:$O$105,5,FALSE))</f>
        <v/>
      </c>
      <c r="G43" s="10" t="str">
        <f>IF($B43="","",VLOOKUP($B43,手順1!$J$19:$O$105,6,FALSE))</f>
        <v/>
      </c>
      <c r="H43" s="11" t="str">
        <f t="shared" si="1"/>
        <v/>
      </c>
      <c r="I43" s="21"/>
      <c r="J43" s="4"/>
      <c r="K43" s="4"/>
      <c r="L43" s="4"/>
      <c r="M43" s="5"/>
      <c r="R43" s="12"/>
      <c r="W43" s="1">
        <v>132</v>
      </c>
      <c r="X43" s="1" t="str">
        <f t="shared" si="2"/>
        <v/>
      </c>
      <c r="Y43" s="43">
        <f t="shared" si="3"/>
        <v>0</v>
      </c>
      <c r="Z43" s="43"/>
      <c r="AA43" s="43"/>
      <c r="AB43" s="43" t="str">
        <f t="shared" si="4"/>
        <v/>
      </c>
      <c r="AC43" s="43">
        <f t="shared" si="5"/>
        <v>0</v>
      </c>
      <c r="AD43" s="43"/>
      <c r="AE43" s="43"/>
      <c r="AF43" s="43"/>
      <c r="AG43" s="43"/>
      <c r="AH43" s="43"/>
    </row>
    <row r="44" spans="1:34" x14ac:dyDescent="0.45">
      <c r="A44" s="2" t="str">
        <f t="shared" si="0"/>
        <v/>
      </c>
      <c r="B44" s="8"/>
      <c r="C44" s="10" t="str">
        <f>IF($B44="","",VLOOKUP($B44,手順1!$J$19:$O$105,2,FALSE))</f>
        <v/>
      </c>
      <c r="D44" s="10" t="str">
        <f>IF($B44="","",VLOOKUP($B44,手順1!$J$19:$O$105,3,FALSE))</f>
        <v/>
      </c>
      <c r="E44" s="10" t="str">
        <f>IF($B44="","",VLOOKUP($B44,手順1!$J$19:$O$105,4,FALSE))</f>
        <v/>
      </c>
      <c r="F44" s="10" t="str">
        <f>IF($B44="","",VLOOKUP($B44,手順1!$J$19:$O$105,5,FALSE))</f>
        <v/>
      </c>
      <c r="G44" s="10" t="str">
        <f>IF($B44="","",VLOOKUP($B44,手順1!$J$19:$O$105,6,FALSE))</f>
        <v/>
      </c>
      <c r="H44" s="11" t="str">
        <f t="shared" si="1"/>
        <v/>
      </c>
      <c r="I44" s="21"/>
      <c r="J44" s="4"/>
      <c r="K44" s="4"/>
      <c r="L44" s="4"/>
      <c r="M44" s="5"/>
      <c r="R44" s="12"/>
      <c r="W44" s="1">
        <v>133</v>
      </c>
      <c r="X44" s="1" t="str">
        <f t="shared" si="2"/>
        <v/>
      </c>
      <c r="Y44" s="43">
        <f t="shared" si="3"/>
        <v>0</v>
      </c>
      <c r="Z44" s="43"/>
      <c r="AA44" s="43"/>
      <c r="AB44" s="43" t="str">
        <f t="shared" si="4"/>
        <v/>
      </c>
      <c r="AC44" s="43">
        <f t="shared" si="5"/>
        <v>0</v>
      </c>
      <c r="AD44" s="43"/>
      <c r="AE44" s="43"/>
      <c r="AF44" s="43"/>
      <c r="AG44" s="43"/>
      <c r="AH44" s="43"/>
    </row>
    <row r="45" spans="1:34" x14ac:dyDescent="0.45">
      <c r="A45" s="2" t="str">
        <f t="shared" si="0"/>
        <v/>
      </c>
      <c r="B45" s="8"/>
      <c r="C45" s="10" t="str">
        <f>IF($B45="","",VLOOKUP($B45,手順1!$J$19:$O$105,2,FALSE))</f>
        <v/>
      </c>
      <c r="D45" s="10" t="str">
        <f>IF($B45="","",VLOOKUP($B45,手順1!$J$19:$O$105,3,FALSE))</f>
        <v/>
      </c>
      <c r="E45" s="10" t="str">
        <f>IF($B45="","",VLOOKUP($B45,手順1!$J$19:$O$105,4,FALSE))</f>
        <v/>
      </c>
      <c r="F45" s="10" t="str">
        <f>IF($B45="","",VLOOKUP($B45,手順1!$J$19:$O$105,5,FALSE))</f>
        <v/>
      </c>
      <c r="G45" s="10" t="str">
        <f>IF($B45="","",VLOOKUP($B45,手順1!$J$19:$O$105,6,FALSE))</f>
        <v/>
      </c>
      <c r="H45" s="11" t="str">
        <f t="shared" si="1"/>
        <v/>
      </c>
      <c r="I45" s="21"/>
      <c r="J45" s="4"/>
      <c r="K45" s="4"/>
      <c r="L45" s="4"/>
      <c r="M45" s="5"/>
      <c r="R45" s="12"/>
      <c r="W45" s="1">
        <v>134</v>
      </c>
      <c r="X45" s="1" t="str">
        <f t="shared" si="2"/>
        <v/>
      </c>
      <c r="Y45" s="43">
        <f t="shared" si="3"/>
        <v>0</v>
      </c>
      <c r="Z45" s="43"/>
      <c r="AA45" s="43"/>
      <c r="AB45" s="43" t="str">
        <f t="shared" si="4"/>
        <v/>
      </c>
      <c r="AC45" s="43">
        <f t="shared" si="5"/>
        <v>0</v>
      </c>
      <c r="AD45" s="43"/>
      <c r="AE45" s="43"/>
      <c r="AF45" s="43"/>
      <c r="AG45" s="43"/>
      <c r="AH45" s="43"/>
    </row>
    <row r="46" spans="1:34" x14ac:dyDescent="0.45">
      <c r="A46" s="2" t="str">
        <f t="shared" si="0"/>
        <v/>
      </c>
      <c r="B46" s="8"/>
      <c r="C46" s="10" t="str">
        <f>IF($B46="","",VLOOKUP($B46,手順1!$J$19:$O$105,2,FALSE))</f>
        <v/>
      </c>
      <c r="D46" s="10" t="str">
        <f>IF($B46="","",VLOOKUP($B46,手順1!$J$19:$O$105,3,FALSE))</f>
        <v/>
      </c>
      <c r="E46" s="10" t="str">
        <f>IF($B46="","",VLOOKUP($B46,手順1!$J$19:$O$105,4,FALSE))</f>
        <v/>
      </c>
      <c r="F46" s="10" t="str">
        <f>IF($B46="","",VLOOKUP($B46,手順1!$J$19:$O$105,5,FALSE))</f>
        <v/>
      </c>
      <c r="G46" s="10" t="str">
        <f>IF($B46="","",VLOOKUP($B46,手順1!$J$19:$O$105,6,FALSE))</f>
        <v/>
      </c>
      <c r="H46" s="11" t="str">
        <f t="shared" si="1"/>
        <v/>
      </c>
      <c r="I46" s="21"/>
      <c r="J46" s="4"/>
      <c r="K46" s="4"/>
      <c r="L46" s="4"/>
      <c r="M46" s="5"/>
      <c r="R46" s="12"/>
      <c r="W46" s="1">
        <v>135</v>
      </c>
      <c r="X46" s="1" t="str">
        <f t="shared" si="2"/>
        <v/>
      </c>
      <c r="Y46" s="43">
        <f t="shared" si="3"/>
        <v>0</v>
      </c>
      <c r="Z46" s="43"/>
      <c r="AA46" s="43"/>
      <c r="AB46" s="43" t="str">
        <f t="shared" si="4"/>
        <v/>
      </c>
      <c r="AC46" s="43">
        <f t="shared" si="5"/>
        <v>0</v>
      </c>
      <c r="AD46" s="43"/>
      <c r="AE46" s="43"/>
      <c r="AF46" s="43"/>
      <c r="AG46" s="43"/>
      <c r="AH46" s="43"/>
    </row>
    <row r="47" spans="1:34" x14ac:dyDescent="0.45">
      <c r="A47" s="2" t="str">
        <f t="shared" si="0"/>
        <v/>
      </c>
      <c r="B47" s="8"/>
      <c r="C47" s="10" t="str">
        <f>IF($B47="","",VLOOKUP($B47,手順1!$J$19:$O$105,2,FALSE))</f>
        <v/>
      </c>
      <c r="D47" s="10" t="str">
        <f>IF($B47="","",VLOOKUP($B47,手順1!$J$19:$O$105,3,FALSE))</f>
        <v/>
      </c>
      <c r="E47" s="10" t="str">
        <f>IF($B47="","",VLOOKUP($B47,手順1!$J$19:$O$105,4,FALSE))</f>
        <v/>
      </c>
      <c r="F47" s="10" t="str">
        <f>IF($B47="","",VLOOKUP($B47,手順1!$J$19:$O$105,5,FALSE))</f>
        <v/>
      </c>
      <c r="G47" s="10" t="str">
        <f>IF($B47="","",VLOOKUP($B47,手順1!$J$19:$O$105,6,FALSE))</f>
        <v/>
      </c>
      <c r="H47" s="11" t="str">
        <f t="shared" si="1"/>
        <v/>
      </c>
      <c r="I47" s="21"/>
      <c r="J47" s="4"/>
      <c r="K47" s="4"/>
      <c r="L47" s="4"/>
      <c r="M47" s="5"/>
      <c r="R47" s="12"/>
      <c r="W47" s="1">
        <v>136</v>
      </c>
      <c r="X47" s="1" t="str">
        <f t="shared" si="2"/>
        <v/>
      </c>
      <c r="Y47" s="43">
        <f t="shared" si="3"/>
        <v>0</v>
      </c>
      <c r="Z47" s="43"/>
      <c r="AA47" s="43"/>
      <c r="AB47" s="43" t="str">
        <f t="shared" si="4"/>
        <v/>
      </c>
      <c r="AC47" s="43">
        <f t="shared" si="5"/>
        <v>0</v>
      </c>
      <c r="AD47" s="43"/>
      <c r="AE47" s="43"/>
      <c r="AF47" s="43"/>
      <c r="AG47" s="43"/>
      <c r="AH47" s="43"/>
    </row>
    <row r="48" spans="1:34" x14ac:dyDescent="0.45">
      <c r="A48" s="2" t="str">
        <f t="shared" si="0"/>
        <v/>
      </c>
      <c r="B48" s="8"/>
      <c r="C48" s="10" t="str">
        <f>IF($B48="","",VLOOKUP($B48,手順1!$J$19:$O$105,2,FALSE))</f>
        <v/>
      </c>
      <c r="D48" s="10" t="str">
        <f>IF($B48="","",VLOOKUP($B48,手順1!$J$19:$O$105,3,FALSE))</f>
        <v/>
      </c>
      <c r="E48" s="10" t="str">
        <f>IF($B48="","",VLOOKUP($B48,手順1!$J$19:$O$105,4,FALSE))</f>
        <v/>
      </c>
      <c r="F48" s="10" t="str">
        <f>IF($B48="","",VLOOKUP($B48,手順1!$J$19:$O$105,5,FALSE))</f>
        <v/>
      </c>
      <c r="G48" s="10" t="str">
        <f>IF($B48="","",VLOOKUP($B48,手順1!$J$19:$O$105,6,FALSE))</f>
        <v/>
      </c>
      <c r="H48" s="11" t="str">
        <f t="shared" si="1"/>
        <v/>
      </c>
      <c r="I48" s="21"/>
      <c r="J48" s="4"/>
      <c r="K48" s="4"/>
      <c r="L48" s="4"/>
      <c r="M48" s="5"/>
      <c r="R48" s="12"/>
      <c r="W48" s="1">
        <v>137</v>
      </c>
      <c r="X48" s="1" t="str">
        <f t="shared" si="2"/>
        <v/>
      </c>
      <c r="Y48" s="43">
        <f t="shared" si="3"/>
        <v>0</v>
      </c>
      <c r="Z48" s="43"/>
      <c r="AA48" s="43"/>
      <c r="AB48" s="43" t="str">
        <f t="shared" si="4"/>
        <v/>
      </c>
      <c r="AC48" s="43">
        <f t="shared" si="5"/>
        <v>0</v>
      </c>
      <c r="AD48" s="43"/>
      <c r="AE48" s="43"/>
      <c r="AF48" s="43"/>
      <c r="AG48" s="43"/>
      <c r="AH48" s="43"/>
    </row>
    <row r="49" spans="1:34" x14ac:dyDescent="0.45">
      <c r="A49" s="2" t="str">
        <f t="shared" si="0"/>
        <v/>
      </c>
      <c r="B49" s="8"/>
      <c r="C49" s="10" t="str">
        <f>IF($B49="","",VLOOKUP($B49,手順1!$J$19:$O$105,2,FALSE))</f>
        <v/>
      </c>
      <c r="D49" s="10" t="str">
        <f>IF($B49="","",VLOOKUP($B49,手順1!$J$19:$O$105,3,FALSE))</f>
        <v/>
      </c>
      <c r="E49" s="10" t="str">
        <f>IF($B49="","",VLOOKUP($B49,手順1!$J$19:$O$105,4,FALSE))</f>
        <v/>
      </c>
      <c r="F49" s="10" t="str">
        <f>IF($B49="","",VLOOKUP($B49,手順1!$J$19:$O$105,5,FALSE))</f>
        <v/>
      </c>
      <c r="G49" s="10" t="str">
        <f>IF($B49="","",VLOOKUP($B49,手順1!$J$19:$O$105,6,FALSE))</f>
        <v/>
      </c>
      <c r="H49" s="11" t="str">
        <f t="shared" si="1"/>
        <v/>
      </c>
      <c r="I49" s="21"/>
      <c r="J49" s="4"/>
      <c r="K49" s="4"/>
      <c r="L49" s="4"/>
      <c r="M49" s="5"/>
      <c r="R49" s="12"/>
      <c r="W49" s="1">
        <v>138</v>
      </c>
      <c r="X49" s="1" t="str">
        <f t="shared" si="2"/>
        <v/>
      </c>
      <c r="Y49" s="43">
        <f t="shared" si="3"/>
        <v>0</v>
      </c>
      <c r="Z49" s="43"/>
      <c r="AA49" s="43"/>
      <c r="AB49" s="43" t="str">
        <f t="shared" si="4"/>
        <v/>
      </c>
      <c r="AC49" s="43">
        <f t="shared" si="5"/>
        <v>0</v>
      </c>
      <c r="AD49" s="43"/>
      <c r="AE49" s="43"/>
      <c r="AF49" s="43"/>
      <c r="AG49" s="43"/>
      <c r="AH49" s="43"/>
    </row>
    <row r="50" spans="1:34" x14ac:dyDescent="0.45">
      <c r="A50" s="2" t="str">
        <f t="shared" si="0"/>
        <v/>
      </c>
      <c r="B50" s="8"/>
      <c r="C50" s="10" t="str">
        <f>IF($B50="","",VLOOKUP($B50,手順1!$J$19:$O$105,2,FALSE))</f>
        <v/>
      </c>
      <c r="D50" s="10" t="str">
        <f>IF($B50="","",VLOOKUP($B50,手順1!$J$19:$O$105,3,FALSE))</f>
        <v/>
      </c>
      <c r="E50" s="10" t="str">
        <f>IF($B50="","",VLOOKUP($B50,手順1!$J$19:$O$105,4,FALSE))</f>
        <v/>
      </c>
      <c r="F50" s="10" t="str">
        <f>IF($B50="","",VLOOKUP($B50,手順1!$J$19:$O$105,5,FALSE))</f>
        <v/>
      </c>
      <c r="G50" s="10" t="str">
        <f>IF($B50="","",VLOOKUP($B50,手順1!$J$19:$O$105,6,FALSE))</f>
        <v/>
      </c>
      <c r="H50" s="11" t="str">
        <f t="shared" si="1"/>
        <v/>
      </c>
      <c r="I50" s="21"/>
      <c r="J50" s="4"/>
      <c r="K50" s="4"/>
      <c r="L50" s="4"/>
      <c r="M50" s="5"/>
      <c r="R50" s="12"/>
      <c r="W50" s="1">
        <v>139</v>
      </c>
      <c r="X50" s="1" t="str">
        <f t="shared" si="2"/>
        <v/>
      </c>
      <c r="Y50" s="43">
        <f t="shared" si="3"/>
        <v>0</v>
      </c>
      <c r="Z50" s="43"/>
      <c r="AA50" s="43"/>
      <c r="AB50" s="43" t="str">
        <f t="shared" si="4"/>
        <v/>
      </c>
      <c r="AC50" s="43">
        <f t="shared" si="5"/>
        <v>0</v>
      </c>
      <c r="AD50" s="43"/>
      <c r="AE50" s="43"/>
      <c r="AF50" s="43"/>
      <c r="AG50" s="43"/>
      <c r="AH50" s="43"/>
    </row>
    <row r="51" spans="1:34" x14ac:dyDescent="0.45">
      <c r="A51" s="2" t="str">
        <f t="shared" si="0"/>
        <v/>
      </c>
      <c r="B51" s="8"/>
      <c r="C51" s="10" t="str">
        <f>IF($B51="","",VLOOKUP($B51,手順1!$J$19:$O$105,2,FALSE))</f>
        <v/>
      </c>
      <c r="D51" s="10" t="str">
        <f>IF($B51="","",VLOOKUP($B51,手順1!$J$19:$O$105,3,FALSE))</f>
        <v/>
      </c>
      <c r="E51" s="10" t="str">
        <f>IF($B51="","",VLOOKUP($B51,手順1!$J$19:$O$105,4,FALSE))</f>
        <v/>
      </c>
      <c r="F51" s="10" t="str">
        <f>IF($B51="","",VLOOKUP($B51,手順1!$J$19:$O$105,5,FALSE))</f>
        <v/>
      </c>
      <c r="G51" s="10" t="str">
        <f>IF($B51="","",VLOOKUP($B51,手順1!$J$19:$O$105,6,FALSE))</f>
        <v/>
      </c>
      <c r="H51" s="11" t="str">
        <f t="shared" si="1"/>
        <v/>
      </c>
      <c r="I51" s="21"/>
      <c r="J51" s="4"/>
      <c r="K51" s="4"/>
      <c r="L51" s="4"/>
      <c r="M51" s="5"/>
      <c r="R51" s="12"/>
      <c r="W51" s="1">
        <v>140</v>
      </c>
      <c r="X51" s="1" t="str">
        <f t="shared" si="2"/>
        <v/>
      </c>
      <c r="Y51" s="43">
        <f t="shared" si="3"/>
        <v>0</v>
      </c>
      <c r="Z51" s="43"/>
      <c r="AA51" s="43"/>
      <c r="AB51" s="43" t="str">
        <f t="shared" si="4"/>
        <v/>
      </c>
      <c r="AC51" s="43"/>
      <c r="AD51" s="43"/>
      <c r="AE51" s="43"/>
      <c r="AF51" s="43"/>
      <c r="AG51" s="43"/>
      <c r="AH51" s="43"/>
    </row>
    <row r="52" spans="1:34" x14ac:dyDescent="0.45">
      <c r="A52" s="2" t="str">
        <f t="shared" si="0"/>
        <v/>
      </c>
      <c r="B52" s="8"/>
      <c r="C52" s="10" t="str">
        <f>IF($B52="","",VLOOKUP($B52,手順1!$J$19:$O$105,2,FALSE))</f>
        <v/>
      </c>
      <c r="D52" s="10" t="str">
        <f>IF($B52="","",VLOOKUP($B52,手順1!$J$19:$O$105,3,FALSE))</f>
        <v/>
      </c>
      <c r="E52" s="10" t="str">
        <f>IF($B52="","",VLOOKUP($B52,手順1!$J$19:$O$105,4,FALSE))</f>
        <v/>
      </c>
      <c r="F52" s="10" t="str">
        <f>IF($B52="","",VLOOKUP($B52,手順1!$J$19:$O$105,5,FALSE))</f>
        <v/>
      </c>
      <c r="G52" s="10" t="str">
        <f>IF($B52="","",VLOOKUP($B52,手順1!$J$19:$O$105,6,FALSE))</f>
        <v/>
      </c>
      <c r="H52" s="11" t="str">
        <f t="shared" si="1"/>
        <v/>
      </c>
      <c r="I52" s="21"/>
      <c r="J52" s="4"/>
      <c r="K52" s="4"/>
      <c r="L52" s="4"/>
      <c r="M52" s="5"/>
      <c r="R52" s="12"/>
      <c r="W52" s="1">
        <v>141</v>
      </c>
      <c r="X52" s="1" t="str">
        <f t="shared" si="2"/>
        <v/>
      </c>
      <c r="Y52" s="43">
        <f t="shared" si="3"/>
        <v>0</v>
      </c>
      <c r="Z52" s="43"/>
      <c r="AA52" s="43"/>
      <c r="AB52" s="43" t="str">
        <f t="shared" si="4"/>
        <v/>
      </c>
      <c r="AC52" s="43"/>
      <c r="AD52" s="43"/>
      <c r="AE52" s="43"/>
      <c r="AF52" s="43"/>
      <c r="AG52" s="43"/>
      <c r="AH52" s="43"/>
    </row>
    <row r="53" spans="1:34" x14ac:dyDescent="0.45">
      <c r="A53" s="2" t="str">
        <f t="shared" si="0"/>
        <v/>
      </c>
      <c r="B53" s="8"/>
      <c r="C53" s="10" t="str">
        <f>IF($B53="","",VLOOKUP($B53,手順1!$J$19:$O$105,2,FALSE))</f>
        <v/>
      </c>
      <c r="D53" s="10" t="str">
        <f>IF($B53="","",VLOOKUP($B53,手順1!$J$19:$O$105,3,FALSE))</f>
        <v/>
      </c>
      <c r="E53" s="10" t="str">
        <f>IF($B53="","",VLOOKUP($B53,手順1!$J$19:$O$105,4,FALSE))</f>
        <v/>
      </c>
      <c r="F53" s="10" t="str">
        <f>IF($B53="","",VLOOKUP($B53,手順1!$J$19:$O$105,5,FALSE))</f>
        <v/>
      </c>
      <c r="G53" s="10" t="str">
        <f>IF($B53="","",VLOOKUP($B53,手順1!$J$19:$O$105,6,FALSE))</f>
        <v/>
      </c>
      <c r="H53" s="11" t="str">
        <f t="shared" si="1"/>
        <v/>
      </c>
      <c r="I53" s="21"/>
      <c r="J53" s="4"/>
      <c r="K53" s="4"/>
      <c r="L53" s="4"/>
      <c r="M53" s="5"/>
      <c r="R53" s="12"/>
      <c r="W53" s="1">
        <v>142</v>
      </c>
      <c r="X53" s="1" t="str">
        <f t="shared" si="2"/>
        <v/>
      </c>
      <c r="Y53" s="43">
        <f t="shared" si="3"/>
        <v>0</v>
      </c>
      <c r="Z53" s="43"/>
      <c r="AA53" s="43"/>
      <c r="AB53" s="43" t="str">
        <f t="shared" si="4"/>
        <v/>
      </c>
      <c r="AC53" s="43"/>
      <c r="AD53" s="43"/>
      <c r="AE53" s="43"/>
      <c r="AF53" s="43"/>
      <c r="AG53" s="43"/>
      <c r="AH53" s="43"/>
    </row>
    <row r="54" spans="1:34" x14ac:dyDescent="0.45">
      <c r="A54" s="2" t="str">
        <f t="shared" si="0"/>
        <v/>
      </c>
      <c r="B54" s="8"/>
      <c r="C54" s="10" t="str">
        <f>IF($B54="","",VLOOKUP($B54,手順1!$J$19:$O$105,2,FALSE))</f>
        <v/>
      </c>
      <c r="D54" s="10" t="str">
        <f>IF($B54="","",VLOOKUP($B54,手順1!$J$19:$O$105,3,FALSE))</f>
        <v/>
      </c>
      <c r="E54" s="10" t="str">
        <f>IF($B54="","",VLOOKUP($B54,手順1!$J$19:$O$105,4,FALSE))</f>
        <v/>
      </c>
      <c r="F54" s="10" t="str">
        <f>IF($B54="","",VLOOKUP($B54,手順1!$J$19:$O$105,5,FALSE))</f>
        <v/>
      </c>
      <c r="G54" s="10" t="str">
        <f>IF($B54="","",VLOOKUP($B54,手順1!$J$19:$O$105,6,FALSE))</f>
        <v/>
      </c>
      <c r="H54" s="11" t="str">
        <f t="shared" si="1"/>
        <v/>
      </c>
      <c r="I54" s="21"/>
      <c r="J54" s="4"/>
      <c r="K54" s="4"/>
      <c r="L54" s="4"/>
      <c r="M54" s="5"/>
      <c r="R54" s="12"/>
      <c r="W54" s="1">
        <v>143</v>
      </c>
      <c r="X54" s="1" t="str">
        <f t="shared" si="2"/>
        <v/>
      </c>
      <c r="Y54" s="43">
        <f t="shared" si="3"/>
        <v>0</v>
      </c>
      <c r="Z54" s="43"/>
      <c r="AA54" s="43"/>
      <c r="AB54" s="43" t="str">
        <f t="shared" si="4"/>
        <v/>
      </c>
      <c r="AC54" s="43"/>
      <c r="AD54" s="43"/>
      <c r="AE54" s="43"/>
      <c r="AF54" s="43"/>
      <c r="AG54" s="43"/>
      <c r="AH54" s="43"/>
    </row>
    <row r="55" spans="1:34" x14ac:dyDescent="0.45">
      <c r="A55" s="2" t="str">
        <f t="shared" si="0"/>
        <v/>
      </c>
      <c r="B55" s="8"/>
      <c r="C55" s="10" t="str">
        <f>IF($B55="","",VLOOKUP($B55,手順1!$J$19:$O$105,2,FALSE))</f>
        <v/>
      </c>
      <c r="D55" s="10" t="str">
        <f>IF($B55="","",VLOOKUP($B55,手順1!$J$19:$O$105,3,FALSE))</f>
        <v/>
      </c>
      <c r="E55" s="10" t="str">
        <f>IF($B55="","",VLOOKUP($B55,手順1!$J$19:$O$105,4,FALSE))</f>
        <v/>
      </c>
      <c r="F55" s="10" t="str">
        <f>IF($B55="","",VLOOKUP($B55,手順1!$J$19:$O$105,5,FALSE))</f>
        <v/>
      </c>
      <c r="G55" s="10" t="str">
        <f>IF($B55="","",VLOOKUP($B55,手順1!$J$19:$O$105,6,FALSE))</f>
        <v/>
      </c>
      <c r="H55" s="11" t="str">
        <f t="shared" si="1"/>
        <v/>
      </c>
      <c r="I55" s="21"/>
      <c r="J55" s="4"/>
      <c r="K55" s="4"/>
      <c r="L55" s="4"/>
      <c r="M55" s="5"/>
      <c r="R55" s="12"/>
      <c r="W55" s="1">
        <v>144</v>
      </c>
      <c r="X55" s="1" t="str">
        <f t="shared" si="2"/>
        <v/>
      </c>
      <c r="Y55" s="43">
        <f t="shared" si="3"/>
        <v>0</v>
      </c>
      <c r="Z55" s="43"/>
      <c r="AA55" s="43"/>
      <c r="AB55" s="43" t="str">
        <f t="shared" si="4"/>
        <v/>
      </c>
      <c r="AC55" s="43"/>
      <c r="AD55" s="43"/>
      <c r="AE55" s="43"/>
      <c r="AF55" s="43"/>
      <c r="AG55" s="43"/>
      <c r="AH55" s="43"/>
    </row>
    <row r="56" spans="1:34" x14ac:dyDescent="0.45">
      <c r="A56" s="2" t="str">
        <f t="shared" si="0"/>
        <v/>
      </c>
      <c r="B56" s="8"/>
      <c r="C56" s="10" t="str">
        <f>IF($B56="","",VLOOKUP($B56,手順1!$J$19:$O$105,2,FALSE))</f>
        <v/>
      </c>
      <c r="D56" s="10" t="str">
        <f>IF($B56="","",VLOOKUP($B56,手順1!$J$19:$O$105,3,FALSE))</f>
        <v/>
      </c>
      <c r="E56" s="10" t="str">
        <f>IF($B56="","",VLOOKUP($B56,手順1!$J$19:$O$105,4,FALSE))</f>
        <v/>
      </c>
      <c r="F56" s="10" t="str">
        <f>IF($B56="","",VLOOKUP($B56,手順1!$J$19:$O$105,5,FALSE))</f>
        <v/>
      </c>
      <c r="G56" s="10" t="str">
        <f>IF($B56="","",VLOOKUP($B56,手順1!$J$19:$O$105,6,FALSE))</f>
        <v/>
      </c>
      <c r="H56" s="11" t="str">
        <f t="shared" si="1"/>
        <v/>
      </c>
      <c r="I56" s="21"/>
      <c r="J56" s="4"/>
      <c r="K56" s="4"/>
      <c r="L56" s="4"/>
      <c r="M56" s="5"/>
      <c r="R56" s="12"/>
      <c r="W56" s="1">
        <v>145</v>
      </c>
      <c r="X56" s="1" t="str">
        <f t="shared" si="2"/>
        <v/>
      </c>
      <c r="Y56" s="43">
        <f t="shared" si="3"/>
        <v>0</v>
      </c>
      <c r="Z56" s="43"/>
      <c r="AA56" s="43"/>
      <c r="AB56" s="43" t="str">
        <f t="shared" si="4"/>
        <v/>
      </c>
      <c r="AC56" s="43"/>
      <c r="AD56" s="43"/>
      <c r="AE56" s="43"/>
      <c r="AF56" s="43"/>
      <c r="AG56" s="43"/>
      <c r="AH56" s="43"/>
    </row>
    <row r="57" spans="1:34" x14ac:dyDescent="0.45">
      <c r="A57" s="2" t="str">
        <f t="shared" si="0"/>
        <v/>
      </c>
      <c r="B57" s="8"/>
      <c r="C57" s="10" t="str">
        <f>IF($B57="","",VLOOKUP($B57,手順1!$J$19:$O$105,2,FALSE))</f>
        <v/>
      </c>
      <c r="D57" s="10" t="str">
        <f>IF($B57="","",VLOOKUP($B57,手順1!$J$19:$O$105,3,FALSE))</f>
        <v/>
      </c>
      <c r="E57" s="10" t="str">
        <f>IF($B57="","",VLOOKUP($B57,手順1!$J$19:$O$105,4,FALSE))</f>
        <v/>
      </c>
      <c r="F57" s="10" t="str">
        <f>IF($B57="","",VLOOKUP($B57,手順1!$J$19:$O$105,5,FALSE))</f>
        <v/>
      </c>
      <c r="G57" s="10" t="str">
        <f>IF($B57="","",VLOOKUP($B57,手順1!$J$19:$O$105,6,FALSE))</f>
        <v/>
      </c>
      <c r="H57" s="11" t="str">
        <f t="shared" si="1"/>
        <v/>
      </c>
      <c r="I57" s="21"/>
      <c r="J57" s="4"/>
      <c r="K57" s="4"/>
      <c r="L57" s="4"/>
      <c r="M57" s="5"/>
      <c r="R57" s="12"/>
      <c r="W57" s="1">
        <v>146</v>
      </c>
      <c r="X57" s="1" t="str">
        <f t="shared" si="2"/>
        <v/>
      </c>
      <c r="Y57" s="43">
        <f t="shared" si="3"/>
        <v>0</v>
      </c>
      <c r="Z57" s="43"/>
      <c r="AA57" s="43"/>
      <c r="AB57" s="43" t="str">
        <f t="shared" si="4"/>
        <v/>
      </c>
      <c r="AC57" s="43"/>
      <c r="AD57" s="43"/>
      <c r="AE57" s="43"/>
      <c r="AF57" s="43"/>
      <c r="AG57" s="43"/>
      <c r="AH57" s="43"/>
    </row>
    <row r="58" spans="1:34" x14ac:dyDescent="0.45">
      <c r="A58" s="2" t="str">
        <f t="shared" si="0"/>
        <v/>
      </c>
      <c r="B58" s="8"/>
      <c r="C58" s="10" t="str">
        <f>IF($B58="","",VLOOKUP($B58,手順1!$J$19:$O$105,2,FALSE))</f>
        <v/>
      </c>
      <c r="D58" s="10" t="str">
        <f>IF($B58="","",VLOOKUP($B58,手順1!$J$19:$O$105,3,FALSE))</f>
        <v/>
      </c>
      <c r="E58" s="10" t="str">
        <f>IF($B58="","",VLOOKUP($B58,手順1!$J$19:$O$105,4,FALSE))</f>
        <v/>
      </c>
      <c r="F58" s="10" t="str">
        <f>IF($B58="","",VLOOKUP($B58,手順1!$J$19:$O$105,5,FALSE))</f>
        <v/>
      </c>
      <c r="G58" s="10" t="str">
        <f>IF($B58="","",VLOOKUP($B58,手順1!$J$19:$O$105,6,FALSE))</f>
        <v/>
      </c>
      <c r="H58" s="11" t="str">
        <f t="shared" si="1"/>
        <v/>
      </c>
      <c r="I58" s="21"/>
      <c r="J58" s="4"/>
      <c r="K58" s="4"/>
      <c r="L58" s="4"/>
      <c r="M58" s="5"/>
      <c r="R58" s="12"/>
      <c r="W58" s="1">
        <v>147</v>
      </c>
      <c r="X58" s="1" t="str">
        <f t="shared" si="2"/>
        <v/>
      </c>
      <c r="Y58" s="43">
        <f t="shared" si="3"/>
        <v>0</v>
      </c>
      <c r="Z58" s="43"/>
      <c r="AA58" s="43"/>
      <c r="AB58" s="43" t="str">
        <f t="shared" si="4"/>
        <v/>
      </c>
      <c r="AC58" s="43"/>
      <c r="AD58" s="43"/>
      <c r="AE58" s="43"/>
      <c r="AF58" s="43"/>
      <c r="AG58" s="43"/>
      <c r="AH58" s="43"/>
    </row>
    <row r="59" spans="1:34" x14ac:dyDescent="0.45">
      <c r="A59" s="2" t="str">
        <f t="shared" si="0"/>
        <v/>
      </c>
      <c r="B59" s="8"/>
      <c r="C59" s="10" t="str">
        <f>IF($B59="","",VLOOKUP($B59,手順1!$J$19:$O$105,2,FALSE))</f>
        <v/>
      </c>
      <c r="D59" s="10" t="str">
        <f>IF($B59="","",VLOOKUP($B59,手順1!$J$19:$O$105,3,FALSE))</f>
        <v/>
      </c>
      <c r="E59" s="10" t="str">
        <f>IF($B59="","",VLOOKUP($B59,手順1!$J$19:$O$105,4,FALSE))</f>
        <v/>
      </c>
      <c r="F59" s="10" t="str">
        <f>IF($B59="","",VLOOKUP($B59,手順1!$J$19:$O$105,5,FALSE))</f>
        <v/>
      </c>
      <c r="G59" s="10" t="str">
        <f>IF($B59="","",VLOOKUP($B59,手順1!$J$19:$O$105,6,FALSE))</f>
        <v/>
      </c>
      <c r="H59" s="11" t="str">
        <f t="shared" si="1"/>
        <v/>
      </c>
      <c r="I59" s="21"/>
      <c r="J59" s="4"/>
      <c r="K59" s="4"/>
      <c r="L59" s="4"/>
      <c r="M59" s="5"/>
      <c r="R59" s="12"/>
      <c r="W59" s="1">
        <v>148</v>
      </c>
      <c r="X59" s="1" t="str">
        <f t="shared" si="2"/>
        <v/>
      </c>
      <c r="Y59" s="43">
        <f t="shared" si="3"/>
        <v>0</v>
      </c>
      <c r="Z59" s="43"/>
      <c r="AA59" s="43"/>
      <c r="AB59" s="43" t="str">
        <f t="shared" si="4"/>
        <v/>
      </c>
      <c r="AC59" s="43"/>
      <c r="AD59" s="43"/>
      <c r="AE59" s="43"/>
      <c r="AF59" s="43"/>
      <c r="AG59" s="43"/>
      <c r="AH59" s="43"/>
    </row>
    <row r="60" spans="1:34" x14ac:dyDescent="0.45">
      <c r="A60" s="2" t="str">
        <f t="shared" si="0"/>
        <v/>
      </c>
      <c r="B60" s="8"/>
      <c r="C60" s="10" t="str">
        <f>IF($B60="","",VLOOKUP($B60,手順1!$J$19:$O$105,2,FALSE))</f>
        <v/>
      </c>
      <c r="D60" s="10" t="str">
        <f>IF($B60="","",VLOOKUP($B60,手順1!$J$19:$O$105,3,FALSE))</f>
        <v/>
      </c>
      <c r="E60" s="10" t="str">
        <f>IF($B60="","",VLOOKUP($B60,手順1!$J$19:$O$105,4,FALSE))</f>
        <v/>
      </c>
      <c r="F60" s="10" t="str">
        <f>IF($B60="","",VLOOKUP($B60,手順1!$J$19:$O$105,5,FALSE))</f>
        <v/>
      </c>
      <c r="G60" s="10" t="str">
        <f>IF($B60="","",VLOOKUP($B60,手順1!$J$19:$O$105,6,FALSE))</f>
        <v/>
      </c>
      <c r="H60" s="11" t="str">
        <f t="shared" si="1"/>
        <v/>
      </c>
      <c r="I60" s="21"/>
      <c r="J60" s="4"/>
      <c r="K60" s="4"/>
      <c r="L60" s="4"/>
      <c r="M60" s="5"/>
      <c r="R60" s="12"/>
      <c r="W60" s="1">
        <v>149</v>
      </c>
      <c r="X60" s="1" t="str">
        <f t="shared" si="2"/>
        <v/>
      </c>
      <c r="Y60" s="43">
        <f t="shared" si="3"/>
        <v>0</v>
      </c>
      <c r="Z60" s="43"/>
      <c r="AA60" s="43"/>
      <c r="AB60" s="43" t="str">
        <f t="shared" si="4"/>
        <v/>
      </c>
      <c r="AC60" s="43"/>
      <c r="AD60" s="43"/>
      <c r="AE60" s="43"/>
      <c r="AF60" s="43"/>
      <c r="AG60" s="43"/>
      <c r="AH60" s="43"/>
    </row>
    <row r="61" spans="1:34" x14ac:dyDescent="0.45">
      <c r="A61" s="2" t="str">
        <f t="shared" si="0"/>
        <v/>
      </c>
      <c r="B61" s="8"/>
      <c r="C61" s="10" t="str">
        <f>IF($B61="","",VLOOKUP($B61,手順1!$J$19:$O$105,2,FALSE))</f>
        <v/>
      </c>
      <c r="D61" s="10" t="str">
        <f>IF($B61="","",VLOOKUP($B61,手順1!$J$19:$O$105,3,FALSE))</f>
        <v/>
      </c>
      <c r="E61" s="10" t="str">
        <f>IF($B61="","",VLOOKUP($B61,手順1!$J$19:$O$105,4,FALSE))</f>
        <v/>
      </c>
      <c r="F61" s="10" t="str">
        <f>IF($B61="","",VLOOKUP($B61,手順1!$J$19:$O$105,5,FALSE))</f>
        <v/>
      </c>
      <c r="G61" s="10" t="str">
        <f>IF($B61="","",VLOOKUP($B61,手順1!$J$19:$O$105,6,FALSE))</f>
        <v/>
      </c>
      <c r="H61" s="11" t="str">
        <f t="shared" si="1"/>
        <v/>
      </c>
      <c r="I61" s="21"/>
      <c r="J61" s="4"/>
      <c r="K61" s="4"/>
      <c r="L61" s="4"/>
      <c r="M61" s="5"/>
      <c r="R61" s="12"/>
      <c r="W61" s="1">
        <v>150</v>
      </c>
      <c r="X61" s="1" t="str">
        <f t="shared" si="2"/>
        <v/>
      </c>
      <c r="Y61" s="43">
        <f t="shared" si="3"/>
        <v>0</v>
      </c>
      <c r="Z61" s="43"/>
      <c r="AA61" s="43"/>
      <c r="AB61" s="43" t="str">
        <f t="shared" si="4"/>
        <v/>
      </c>
      <c r="AC61" s="43"/>
      <c r="AD61" s="43"/>
      <c r="AE61" s="43"/>
      <c r="AF61" s="43"/>
      <c r="AG61" s="43"/>
      <c r="AH61" s="43"/>
    </row>
    <row r="62" spans="1:34" x14ac:dyDescent="0.45">
      <c r="A62" s="2" t="str">
        <f t="shared" si="0"/>
        <v/>
      </c>
      <c r="B62" s="8"/>
      <c r="C62" s="10" t="str">
        <f>IF($B62="","",VLOOKUP($B62,手順1!$J$19:$O$105,2,FALSE))</f>
        <v/>
      </c>
      <c r="D62" s="10" t="str">
        <f>IF($B62="","",VLOOKUP($B62,手順1!$J$19:$O$105,3,FALSE))</f>
        <v/>
      </c>
      <c r="E62" s="10" t="str">
        <f>IF($B62="","",VLOOKUP($B62,手順1!$J$19:$O$105,4,FALSE))</f>
        <v/>
      </c>
      <c r="F62" s="10" t="str">
        <f>IF($B62="","",VLOOKUP($B62,手順1!$J$19:$O$105,5,FALSE))</f>
        <v/>
      </c>
      <c r="G62" s="10" t="str">
        <f>IF($B62="","",VLOOKUP($B62,手順1!$J$19:$O$105,6,FALSE))</f>
        <v/>
      </c>
      <c r="H62" s="11" t="str">
        <f t="shared" si="1"/>
        <v/>
      </c>
      <c r="I62" s="21"/>
      <c r="J62" s="4"/>
      <c r="K62" s="4"/>
      <c r="L62" s="4"/>
      <c r="M62" s="5"/>
      <c r="R62" s="12"/>
      <c r="W62" s="1">
        <v>151</v>
      </c>
      <c r="X62" s="1" t="str">
        <f t="shared" si="2"/>
        <v/>
      </c>
      <c r="Y62" s="43">
        <f t="shared" si="3"/>
        <v>0</v>
      </c>
      <c r="Z62" s="43"/>
      <c r="AA62" s="43"/>
      <c r="AB62" s="43" t="str">
        <f t="shared" si="4"/>
        <v/>
      </c>
      <c r="AC62" s="43"/>
      <c r="AD62" s="43"/>
      <c r="AE62" s="43"/>
      <c r="AF62" s="43"/>
      <c r="AG62" s="43"/>
      <c r="AH62" s="43"/>
    </row>
    <row r="63" spans="1:34" x14ac:dyDescent="0.45">
      <c r="A63" s="2" t="str">
        <f t="shared" si="0"/>
        <v/>
      </c>
      <c r="B63" s="8"/>
      <c r="C63" s="10" t="str">
        <f>IF($B63="","",VLOOKUP($B63,手順1!$J$19:$O$105,2,FALSE))</f>
        <v/>
      </c>
      <c r="D63" s="10" t="str">
        <f>IF($B63="","",VLOOKUP($B63,手順1!$J$19:$O$105,3,FALSE))</f>
        <v/>
      </c>
      <c r="E63" s="10" t="str">
        <f>IF($B63="","",VLOOKUP($B63,手順1!$J$19:$O$105,4,FALSE))</f>
        <v/>
      </c>
      <c r="F63" s="10" t="str">
        <f>IF($B63="","",VLOOKUP($B63,手順1!$J$19:$O$105,5,FALSE))</f>
        <v/>
      </c>
      <c r="G63" s="10" t="str">
        <f>IF($B63="","",VLOOKUP($B63,手順1!$J$19:$O$105,6,FALSE))</f>
        <v/>
      </c>
      <c r="H63" s="11" t="str">
        <f t="shared" si="1"/>
        <v/>
      </c>
      <c r="I63" s="21"/>
      <c r="J63" s="4"/>
      <c r="K63" s="4"/>
      <c r="L63" s="4"/>
      <c r="M63" s="5"/>
      <c r="R63" s="12"/>
      <c r="W63" s="1">
        <v>152</v>
      </c>
      <c r="X63" s="1" t="str">
        <f t="shared" si="2"/>
        <v/>
      </c>
      <c r="Y63" s="43">
        <f t="shared" si="3"/>
        <v>0</v>
      </c>
      <c r="Z63" s="43"/>
      <c r="AA63" s="43"/>
      <c r="AB63" s="43" t="str">
        <f t="shared" si="4"/>
        <v/>
      </c>
      <c r="AC63" s="43"/>
      <c r="AD63" s="43"/>
      <c r="AE63" s="43"/>
      <c r="AF63" s="43"/>
      <c r="AG63" s="43"/>
      <c r="AH63" s="43"/>
    </row>
    <row r="64" spans="1:34" x14ac:dyDescent="0.45">
      <c r="A64" s="2" t="str">
        <f t="shared" si="0"/>
        <v/>
      </c>
      <c r="B64" s="8"/>
      <c r="C64" s="10" t="str">
        <f>IF($B64="","",VLOOKUP($B64,手順1!$J$19:$O$105,2,FALSE))</f>
        <v/>
      </c>
      <c r="D64" s="10" t="str">
        <f>IF($B64="","",VLOOKUP($B64,手順1!$J$19:$O$105,3,FALSE))</f>
        <v/>
      </c>
      <c r="E64" s="10" t="str">
        <f>IF($B64="","",VLOOKUP($B64,手順1!$J$19:$O$105,4,FALSE))</f>
        <v/>
      </c>
      <c r="F64" s="10" t="str">
        <f>IF($B64="","",VLOOKUP($B64,手順1!$J$19:$O$105,5,FALSE))</f>
        <v/>
      </c>
      <c r="G64" s="10" t="str">
        <f>IF($B64="","",VLOOKUP($B64,手順1!$J$19:$O$105,6,FALSE))</f>
        <v/>
      </c>
      <c r="H64" s="11" t="str">
        <f t="shared" si="1"/>
        <v/>
      </c>
      <c r="I64" s="21"/>
      <c r="J64" s="4"/>
      <c r="K64" s="4"/>
      <c r="L64" s="4"/>
      <c r="M64" s="5"/>
      <c r="R64" s="12"/>
      <c r="W64" s="1">
        <v>153</v>
      </c>
      <c r="X64" s="1" t="str">
        <f t="shared" si="2"/>
        <v/>
      </c>
      <c r="Y64" s="43">
        <f t="shared" si="3"/>
        <v>0</v>
      </c>
      <c r="Z64" s="43"/>
      <c r="AA64" s="43"/>
      <c r="AB64" s="43" t="str">
        <f t="shared" si="4"/>
        <v/>
      </c>
      <c r="AC64" s="43"/>
      <c r="AD64" s="43"/>
      <c r="AE64" s="43"/>
      <c r="AF64" s="43"/>
      <c r="AG64" s="43"/>
      <c r="AH64" s="43"/>
    </row>
    <row r="65" spans="1:34" x14ac:dyDescent="0.45">
      <c r="A65" s="2" t="str">
        <f t="shared" si="0"/>
        <v/>
      </c>
      <c r="B65" s="8"/>
      <c r="C65" s="10" t="str">
        <f>IF($B65="","",VLOOKUP($B65,手順1!$J$19:$O$105,2,FALSE))</f>
        <v/>
      </c>
      <c r="D65" s="10" t="str">
        <f>IF($B65="","",VLOOKUP($B65,手順1!$J$19:$O$105,3,FALSE))</f>
        <v/>
      </c>
      <c r="E65" s="10" t="str">
        <f>IF($B65="","",VLOOKUP($B65,手順1!$J$19:$O$105,4,FALSE))</f>
        <v/>
      </c>
      <c r="F65" s="10" t="str">
        <f>IF($B65="","",VLOOKUP($B65,手順1!$J$19:$O$105,5,FALSE))</f>
        <v/>
      </c>
      <c r="G65" s="10" t="str">
        <f>IF($B65="","",VLOOKUP($B65,手順1!$J$19:$O$105,6,FALSE))</f>
        <v/>
      </c>
      <c r="H65" s="11" t="str">
        <f t="shared" si="1"/>
        <v/>
      </c>
      <c r="I65" s="21"/>
      <c r="J65" s="4"/>
      <c r="K65" s="4"/>
      <c r="L65" s="4"/>
      <c r="M65" s="5"/>
      <c r="R65" s="12"/>
      <c r="W65" s="1">
        <v>154</v>
      </c>
      <c r="X65" s="1" t="str">
        <f t="shared" si="2"/>
        <v/>
      </c>
      <c r="Y65" s="43">
        <f t="shared" si="3"/>
        <v>0</v>
      </c>
      <c r="Z65" s="43"/>
      <c r="AA65" s="43"/>
      <c r="AB65" s="43" t="str">
        <f t="shared" si="4"/>
        <v/>
      </c>
      <c r="AC65" s="43"/>
      <c r="AD65" s="43"/>
      <c r="AE65" s="43"/>
      <c r="AF65" s="43"/>
      <c r="AG65" s="43"/>
      <c r="AH65" s="43"/>
    </row>
    <row r="66" spans="1:34" x14ac:dyDescent="0.45">
      <c r="A66" s="2" t="str">
        <f t="shared" si="0"/>
        <v/>
      </c>
      <c r="B66" s="8"/>
      <c r="C66" s="10" t="str">
        <f>IF($B66="","",VLOOKUP($B66,手順1!$J$19:$O$105,2,FALSE))</f>
        <v/>
      </c>
      <c r="D66" s="10" t="str">
        <f>IF($B66="","",VLOOKUP($B66,手順1!$J$19:$O$105,3,FALSE))</f>
        <v/>
      </c>
      <c r="E66" s="10" t="str">
        <f>IF($B66="","",VLOOKUP($B66,手順1!$J$19:$O$105,4,FALSE))</f>
        <v/>
      </c>
      <c r="F66" s="10" t="str">
        <f>IF($B66="","",VLOOKUP($B66,手順1!$J$19:$O$105,5,FALSE))</f>
        <v/>
      </c>
      <c r="G66" s="10" t="str">
        <f>IF($B66="","",VLOOKUP($B66,手順1!$J$19:$O$105,6,FALSE))</f>
        <v/>
      </c>
      <c r="H66" s="11" t="str">
        <f t="shared" si="1"/>
        <v/>
      </c>
      <c r="I66" s="21"/>
      <c r="J66" s="4"/>
      <c r="K66" s="4"/>
      <c r="L66" s="4"/>
      <c r="M66" s="5"/>
      <c r="R66" s="12"/>
      <c r="W66" s="1">
        <v>155</v>
      </c>
      <c r="X66" s="1" t="str">
        <f t="shared" si="2"/>
        <v/>
      </c>
      <c r="Y66" s="43">
        <f t="shared" si="3"/>
        <v>0</v>
      </c>
      <c r="Z66" s="43"/>
      <c r="AA66" s="43"/>
      <c r="AB66" s="43" t="str">
        <f t="shared" si="4"/>
        <v/>
      </c>
      <c r="AC66" s="43"/>
      <c r="AD66" s="43"/>
      <c r="AE66" s="43"/>
      <c r="AF66" s="43"/>
      <c r="AG66" s="43"/>
      <c r="AH66" s="43"/>
    </row>
    <row r="67" spans="1:34" x14ac:dyDescent="0.45">
      <c r="A67" s="2" t="str">
        <f t="shared" si="0"/>
        <v/>
      </c>
      <c r="B67" s="8"/>
      <c r="C67" s="10" t="str">
        <f>IF($B67="","",VLOOKUP($B67,手順1!$J$19:$O$105,2,FALSE))</f>
        <v/>
      </c>
      <c r="D67" s="10" t="str">
        <f>IF($B67="","",VLOOKUP($B67,手順1!$J$19:$O$105,3,FALSE))</f>
        <v/>
      </c>
      <c r="E67" s="10" t="str">
        <f>IF($B67="","",VLOOKUP($B67,手順1!$J$19:$O$105,4,FALSE))</f>
        <v/>
      </c>
      <c r="F67" s="10" t="str">
        <f>IF($B67="","",VLOOKUP($B67,手順1!$J$19:$O$105,5,FALSE))</f>
        <v/>
      </c>
      <c r="G67" s="10" t="str">
        <f>IF($B67="","",VLOOKUP($B67,手順1!$J$19:$O$105,6,FALSE))</f>
        <v/>
      </c>
      <c r="H67" s="11" t="str">
        <f t="shared" si="1"/>
        <v/>
      </c>
      <c r="I67" s="21"/>
      <c r="J67" s="4"/>
      <c r="K67" s="4"/>
      <c r="L67" s="4"/>
      <c r="M67" s="5"/>
      <c r="R67" s="12"/>
      <c r="W67" s="1">
        <v>156</v>
      </c>
      <c r="X67" s="1" t="str">
        <f t="shared" si="2"/>
        <v/>
      </c>
      <c r="Y67" s="43">
        <f t="shared" si="3"/>
        <v>0</v>
      </c>
      <c r="Z67" s="43"/>
      <c r="AA67" s="43"/>
      <c r="AB67" s="43" t="str">
        <f t="shared" si="4"/>
        <v/>
      </c>
      <c r="AC67" s="43"/>
      <c r="AD67" s="43"/>
      <c r="AE67" s="43"/>
      <c r="AF67" s="43"/>
      <c r="AG67" s="43"/>
      <c r="AH67" s="43"/>
    </row>
    <row r="68" spans="1:34" x14ac:dyDescent="0.45">
      <c r="A68" s="2" t="str">
        <f t="shared" si="0"/>
        <v/>
      </c>
      <c r="B68" s="8"/>
      <c r="C68" s="10" t="str">
        <f>IF($B68="","",VLOOKUP($B68,手順1!$J$19:$O$105,2,FALSE))</f>
        <v/>
      </c>
      <c r="D68" s="10" t="str">
        <f>IF($B68="","",VLOOKUP($B68,手順1!$J$19:$O$105,3,FALSE))</f>
        <v/>
      </c>
      <c r="E68" s="10" t="str">
        <f>IF($B68="","",VLOOKUP($B68,手順1!$J$19:$O$105,4,FALSE))</f>
        <v/>
      </c>
      <c r="F68" s="10" t="str">
        <f>IF($B68="","",VLOOKUP($B68,手順1!$J$19:$O$105,5,FALSE))</f>
        <v/>
      </c>
      <c r="G68" s="10" t="str">
        <f>IF($B68="","",VLOOKUP($B68,手順1!$J$19:$O$105,6,FALSE))</f>
        <v/>
      </c>
      <c r="H68" s="11" t="str">
        <f t="shared" si="1"/>
        <v/>
      </c>
      <c r="I68" s="21"/>
      <c r="J68" s="4"/>
      <c r="K68" s="4"/>
      <c r="L68" s="4"/>
      <c r="M68" s="5"/>
      <c r="R68" s="12"/>
      <c r="W68" s="1">
        <v>157</v>
      </c>
      <c r="X68" s="1" t="str">
        <f t="shared" si="2"/>
        <v/>
      </c>
      <c r="Y68" s="43">
        <f t="shared" si="3"/>
        <v>0</v>
      </c>
      <c r="Z68" s="43"/>
      <c r="AA68" s="43"/>
      <c r="AB68" s="43" t="str">
        <f t="shared" si="4"/>
        <v/>
      </c>
      <c r="AC68" s="43"/>
      <c r="AD68" s="43"/>
      <c r="AE68" s="43"/>
      <c r="AF68" s="43"/>
      <c r="AG68" s="43"/>
      <c r="AH68" s="43"/>
    </row>
    <row r="69" spans="1:34" x14ac:dyDescent="0.45">
      <c r="A69" s="2" t="str">
        <f t="shared" si="0"/>
        <v/>
      </c>
      <c r="B69" s="8"/>
      <c r="C69" s="10" t="str">
        <f>IF($B69="","",VLOOKUP($B69,手順1!$J$19:$O$105,2,FALSE))</f>
        <v/>
      </c>
      <c r="D69" s="10" t="str">
        <f>IF($B69="","",VLOOKUP($B69,手順1!$J$19:$O$105,3,FALSE))</f>
        <v/>
      </c>
      <c r="E69" s="10" t="str">
        <f>IF($B69="","",VLOOKUP($B69,手順1!$J$19:$O$105,4,FALSE))</f>
        <v/>
      </c>
      <c r="F69" s="10" t="str">
        <f>IF($B69="","",VLOOKUP($B69,手順1!$J$19:$O$105,5,FALSE))</f>
        <v/>
      </c>
      <c r="G69" s="10" t="str">
        <f>IF($B69="","",VLOOKUP($B69,手順1!$J$19:$O$105,6,FALSE))</f>
        <v/>
      </c>
      <c r="H69" s="11" t="str">
        <f t="shared" si="1"/>
        <v/>
      </c>
      <c r="I69" s="21"/>
      <c r="J69" s="4"/>
      <c r="K69" s="4"/>
      <c r="L69" s="4"/>
      <c r="M69" s="5"/>
      <c r="R69" s="12"/>
      <c r="W69" s="1">
        <v>158</v>
      </c>
      <c r="X69" s="1" t="str">
        <f t="shared" si="2"/>
        <v/>
      </c>
      <c r="Y69" s="43">
        <f t="shared" si="3"/>
        <v>0</v>
      </c>
      <c r="Z69" s="43"/>
      <c r="AA69" s="43"/>
      <c r="AB69" s="43" t="str">
        <f t="shared" si="4"/>
        <v/>
      </c>
      <c r="AC69" s="43"/>
      <c r="AD69" s="43"/>
      <c r="AE69" s="43"/>
      <c r="AF69" s="43"/>
      <c r="AG69" s="43"/>
      <c r="AH69" s="43"/>
    </row>
    <row r="70" spans="1:34" x14ac:dyDescent="0.45">
      <c r="A70" s="2" t="str">
        <f t="shared" si="0"/>
        <v/>
      </c>
      <c r="B70" s="8"/>
      <c r="C70" s="10" t="str">
        <f>IF($B70="","",VLOOKUP($B70,手順1!$J$19:$O$105,2,FALSE))</f>
        <v/>
      </c>
      <c r="D70" s="10" t="str">
        <f>IF($B70="","",VLOOKUP($B70,手順1!$J$19:$O$105,3,FALSE))</f>
        <v/>
      </c>
      <c r="E70" s="10" t="str">
        <f>IF($B70="","",VLOOKUP($B70,手順1!$J$19:$O$105,4,FALSE))</f>
        <v/>
      </c>
      <c r="F70" s="10" t="str">
        <f>IF($B70="","",VLOOKUP($B70,手順1!$J$19:$O$105,5,FALSE))</f>
        <v/>
      </c>
      <c r="G70" s="10" t="str">
        <f>IF($B70="","",VLOOKUP($B70,手順1!$J$19:$O$105,6,FALSE))</f>
        <v/>
      </c>
      <c r="H70" s="11" t="str">
        <f t="shared" si="1"/>
        <v/>
      </c>
      <c r="I70" s="21"/>
      <c r="J70" s="4"/>
      <c r="K70" s="4"/>
      <c r="L70" s="4"/>
      <c r="M70" s="5"/>
      <c r="R70" s="12"/>
      <c r="W70" s="1">
        <v>159</v>
      </c>
      <c r="X70" s="1" t="str">
        <f t="shared" si="2"/>
        <v/>
      </c>
      <c r="Y70" s="43">
        <f t="shared" si="3"/>
        <v>0</v>
      </c>
      <c r="Z70" s="43"/>
      <c r="AA70" s="43"/>
      <c r="AB70" s="43" t="str">
        <f t="shared" si="4"/>
        <v/>
      </c>
      <c r="AC70" s="43"/>
      <c r="AD70" s="43"/>
      <c r="AE70" s="43"/>
      <c r="AF70" s="43"/>
      <c r="AG70" s="43"/>
      <c r="AH70" s="43"/>
    </row>
    <row r="71" spans="1:34" x14ac:dyDescent="0.45">
      <c r="A71" s="2" t="str">
        <f t="shared" si="0"/>
        <v/>
      </c>
      <c r="B71" s="8"/>
      <c r="C71" s="10" t="str">
        <f>IF($B71="","",VLOOKUP($B71,手順1!$J$19:$O$105,2,FALSE))</f>
        <v/>
      </c>
      <c r="D71" s="10" t="str">
        <f>IF($B71="","",VLOOKUP($B71,手順1!$J$19:$O$105,3,FALSE))</f>
        <v/>
      </c>
      <c r="E71" s="10" t="str">
        <f>IF($B71="","",VLOOKUP($B71,手順1!$J$19:$O$105,4,FALSE))</f>
        <v/>
      </c>
      <c r="F71" s="10" t="str">
        <f>IF($B71="","",VLOOKUP($B71,手順1!$J$19:$O$105,5,FALSE))</f>
        <v/>
      </c>
      <c r="G71" s="10" t="str">
        <f>IF($B71="","",VLOOKUP($B71,手順1!$J$19:$O$105,6,FALSE))</f>
        <v/>
      </c>
      <c r="H71" s="11" t="str">
        <f t="shared" si="1"/>
        <v/>
      </c>
      <c r="I71" s="21"/>
      <c r="J71" s="4"/>
      <c r="K71" s="4"/>
      <c r="L71" s="4"/>
      <c r="M71" s="5"/>
      <c r="R71" s="12"/>
      <c r="W71" s="1">
        <v>160</v>
      </c>
      <c r="X71" s="1" t="str">
        <f t="shared" si="2"/>
        <v/>
      </c>
      <c r="Y71" s="43">
        <f t="shared" si="3"/>
        <v>0</v>
      </c>
      <c r="Z71" s="43"/>
      <c r="AA71" s="43"/>
      <c r="AB71" s="43" t="str">
        <f t="shared" si="4"/>
        <v/>
      </c>
      <c r="AC71" s="43"/>
      <c r="AD71" s="43"/>
      <c r="AE71" s="43"/>
      <c r="AF71" s="43"/>
      <c r="AG71" s="43"/>
      <c r="AH71" s="43"/>
    </row>
    <row r="72" spans="1:34" x14ac:dyDescent="0.45">
      <c r="A72" s="2" t="str">
        <f t="shared" si="0"/>
        <v/>
      </c>
      <c r="B72" s="8"/>
      <c r="C72" s="10" t="str">
        <f>IF($B72="","",VLOOKUP($B72,手順1!$J$19:$O$105,2,FALSE))</f>
        <v/>
      </c>
      <c r="D72" s="10" t="str">
        <f>IF($B72="","",VLOOKUP($B72,手順1!$J$19:$O$105,3,FALSE))</f>
        <v/>
      </c>
      <c r="E72" s="10" t="str">
        <f>IF($B72="","",VLOOKUP($B72,手順1!$J$19:$O$105,4,FALSE))</f>
        <v/>
      </c>
      <c r="F72" s="10" t="str">
        <f>IF($B72="","",VLOOKUP($B72,手順1!$J$19:$O$105,5,FALSE))</f>
        <v/>
      </c>
      <c r="G72" s="10" t="str">
        <f>IF($B72="","",VLOOKUP($B72,手順1!$J$19:$O$105,6,FALSE))</f>
        <v/>
      </c>
      <c r="H72" s="11" t="str">
        <f t="shared" si="1"/>
        <v/>
      </c>
      <c r="I72" s="21"/>
      <c r="J72" s="4"/>
      <c r="K72" s="4"/>
      <c r="L72" s="4"/>
      <c r="M72" s="5"/>
      <c r="R72" s="12"/>
      <c r="W72" s="1">
        <v>161</v>
      </c>
      <c r="X72" s="1" t="str">
        <f t="shared" si="2"/>
        <v/>
      </c>
      <c r="Y72" s="43">
        <f t="shared" si="3"/>
        <v>0</v>
      </c>
      <c r="Z72" s="43"/>
      <c r="AA72" s="43"/>
      <c r="AB72" s="43" t="str">
        <f t="shared" si="4"/>
        <v/>
      </c>
      <c r="AC72" s="43"/>
      <c r="AD72" s="43"/>
      <c r="AE72" s="43"/>
      <c r="AF72" s="43"/>
      <c r="AG72" s="43"/>
      <c r="AH72" s="43"/>
    </row>
    <row r="73" spans="1:34" x14ac:dyDescent="0.45">
      <c r="A73" s="2" t="str">
        <f t="shared" si="0"/>
        <v/>
      </c>
      <c r="B73" s="8"/>
      <c r="C73" s="10" t="str">
        <f>IF($B73="","",VLOOKUP($B73,手順1!$J$19:$O$105,2,FALSE))</f>
        <v/>
      </c>
      <c r="D73" s="10" t="str">
        <f>IF($B73="","",VLOOKUP($B73,手順1!$J$19:$O$105,3,FALSE))</f>
        <v/>
      </c>
      <c r="E73" s="10" t="str">
        <f>IF($B73="","",VLOOKUP($B73,手順1!$J$19:$O$105,4,FALSE))</f>
        <v/>
      </c>
      <c r="F73" s="10" t="str">
        <f>IF($B73="","",VLOOKUP($B73,手順1!$J$19:$O$105,5,FALSE))</f>
        <v/>
      </c>
      <c r="G73" s="10" t="str">
        <f>IF($B73="","",VLOOKUP($B73,手順1!$J$19:$O$105,6,FALSE))</f>
        <v/>
      </c>
      <c r="H73" s="11" t="str">
        <f t="shared" si="1"/>
        <v/>
      </c>
      <c r="I73" s="21"/>
      <c r="J73" s="4"/>
      <c r="K73" s="4"/>
      <c r="L73" s="4"/>
      <c r="M73" s="5"/>
      <c r="R73" s="12"/>
      <c r="W73" s="1">
        <v>162</v>
      </c>
      <c r="X73" s="1" t="str">
        <f t="shared" si="2"/>
        <v/>
      </c>
      <c r="Y73" s="43">
        <f t="shared" si="3"/>
        <v>0</v>
      </c>
      <c r="Z73" s="43"/>
      <c r="AA73" s="43"/>
      <c r="AB73" s="43" t="str">
        <f t="shared" si="4"/>
        <v/>
      </c>
      <c r="AC73" s="43"/>
      <c r="AD73" s="43"/>
      <c r="AE73" s="43"/>
      <c r="AF73" s="43"/>
      <c r="AG73" s="43"/>
      <c r="AH73" s="43"/>
    </row>
    <row r="74" spans="1:34" x14ac:dyDescent="0.45">
      <c r="A74" s="2" t="str">
        <f t="shared" si="0"/>
        <v/>
      </c>
      <c r="B74" s="8"/>
      <c r="C74" s="10" t="str">
        <f>IF($B74="","",VLOOKUP($B74,手順1!$J$19:$O$105,2,FALSE))</f>
        <v/>
      </c>
      <c r="D74" s="10" t="str">
        <f>IF($B74="","",VLOOKUP($B74,手順1!$J$19:$O$105,3,FALSE))</f>
        <v/>
      </c>
      <c r="E74" s="10" t="str">
        <f>IF($B74="","",VLOOKUP($B74,手順1!$J$19:$O$105,4,FALSE))</f>
        <v/>
      </c>
      <c r="F74" s="10" t="str">
        <f>IF($B74="","",VLOOKUP($B74,手順1!$J$19:$O$105,5,FALSE))</f>
        <v/>
      </c>
      <c r="G74" s="10" t="str">
        <f>IF($B74="","",VLOOKUP($B74,手順1!$J$19:$O$105,6,FALSE))</f>
        <v/>
      </c>
      <c r="H74" s="11" t="str">
        <f t="shared" si="1"/>
        <v/>
      </c>
      <c r="I74" s="21"/>
      <c r="J74" s="4"/>
      <c r="K74" s="4"/>
      <c r="L74" s="4"/>
      <c r="M74" s="5"/>
      <c r="R74" s="12"/>
      <c r="W74" s="1">
        <v>163</v>
      </c>
      <c r="X74" s="1" t="str">
        <f t="shared" si="2"/>
        <v/>
      </c>
      <c r="Y74" s="43">
        <f t="shared" si="3"/>
        <v>0</v>
      </c>
      <c r="Z74" s="43"/>
      <c r="AA74" s="43"/>
      <c r="AB74" s="43" t="str">
        <f t="shared" si="4"/>
        <v/>
      </c>
      <c r="AC74" s="43"/>
      <c r="AD74" s="43"/>
      <c r="AE74" s="43"/>
      <c r="AF74" s="43"/>
      <c r="AG74" s="43"/>
      <c r="AH74" s="43"/>
    </row>
    <row r="75" spans="1:34" x14ac:dyDescent="0.45">
      <c r="A75" s="2" t="str">
        <f t="shared" si="0"/>
        <v/>
      </c>
      <c r="B75" s="8"/>
      <c r="C75" s="10" t="str">
        <f>IF($B75="","",VLOOKUP($B75,手順1!$J$19:$O$105,2,FALSE))</f>
        <v/>
      </c>
      <c r="D75" s="10" t="str">
        <f>IF($B75="","",VLOOKUP($B75,手順1!$J$19:$O$105,3,FALSE))</f>
        <v/>
      </c>
      <c r="E75" s="10" t="str">
        <f>IF($B75="","",VLOOKUP($B75,手順1!$J$19:$O$105,4,FALSE))</f>
        <v/>
      </c>
      <c r="F75" s="10" t="str">
        <f>IF($B75="","",VLOOKUP($B75,手順1!$J$19:$O$105,5,FALSE))</f>
        <v/>
      </c>
      <c r="G75" s="10" t="str">
        <f>IF($B75="","",VLOOKUP($B75,手順1!$J$19:$O$105,6,FALSE))</f>
        <v/>
      </c>
      <c r="H75" s="11" t="str">
        <f t="shared" si="1"/>
        <v/>
      </c>
      <c r="I75" s="21"/>
      <c r="J75" s="4"/>
      <c r="K75" s="4"/>
      <c r="L75" s="4"/>
      <c r="M75" s="5"/>
      <c r="R75" s="12"/>
      <c r="W75" s="1">
        <v>164</v>
      </c>
      <c r="X75" s="1" t="str">
        <f t="shared" si="2"/>
        <v/>
      </c>
      <c r="Y75" s="43">
        <f t="shared" si="3"/>
        <v>0</v>
      </c>
      <c r="Z75" s="43"/>
      <c r="AA75" s="43"/>
      <c r="AB75" s="43" t="str">
        <f t="shared" si="4"/>
        <v/>
      </c>
      <c r="AC75" s="43"/>
      <c r="AD75" s="43"/>
      <c r="AE75" s="43"/>
      <c r="AF75" s="43"/>
      <c r="AG75" s="43"/>
      <c r="AH75" s="43"/>
    </row>
    <row r="76" spans="1:34" x14ac:dyDescent="0.45">
      <c r="A76" s="2" t="str">
        <f t="shared" si="0"/>
        <v/>
      </c>
      <c r="B76" s="8"/>
      <c r="C76" s="10" t="str">
        <f>IF($B76="","",VLOOKUP($B76,手順1!$J$19:$O$105,2,FALSE))</f>
        <v/>
      </c>
      <c r="D76" s="10" t="str">
        <f>IF($B76="","",VLOOKUP($B76,手順1!$J$19:$O$105,3,FALSE))</f>
        <v/>
      </c>
      <c r="E76" s="10" t="str">
        <f>IF($B76="","",VLOOKUP($B76,手順1!$J$19:$O$105,4,FALSE))</f>
        <v/>
      </c>
      <c r="F76" s="10" t="str">
        <f>IF($B76="","",VLOOKUP($B76,手順1!$J$19:$O$105,5,FALSE))</f>
        <v/>
      </c>
      <c r="G76" s="10" t="str">
        <f>IF($B76="","",VLOOKUP($B76,手順1!$J$19:$O$105,6,FALSE))</f>
        <v/>
      </c>
      <c r="H76" s="11" t="str">
        <f t="shared" si="1"/>
        <v/>
      </c>
      <c r="I76" s="21"/>
      <c r="J76" s="4"/>
      <c r="K76" s="4"/>
      <c r="L76" s="4"/>
      <c r="M76" s="5"/>
      <c r="R76" s="12"/>
      <c r="W76" s="1">
        <v>165</v>
      </c>
      <c r="X76" s="1" t="str">
        <f t="shared" si="2"/>
        <v/>
      </c>
      <c r="Y76" s="43">
        <f t="shared" si="3"/>
        <v>0</v>
      </c>
      <c r="Z76" s="43"/>
      <c r="AA76" s="43"/>
      <c r="AB76" s="43" t="str">
        <f t="shared" si="4"/>
        <v/>
      </c>
      <c r="AC76" s="43"/>
      <c r="AD76" s="43"/>
      <c r="AE76" s="43"/>
      <c r="AF76" s="43"/>
      <c r="AG76" s="43"/>
      <c r="AH76" s="43"/>
    </row>
    <row r="77" spans="1:34" x14ac:dyDescent="0.45">
      <c r="A77" s="2" t="str">
        <f t="shared" ref="A77:A107" si="6">IF(B77="","",W77)</f>
        <v/>
      </c>
      <c r="B77" s="8"/>
      <c r="C77" s="10" t="str">
        <f>IF($B77="","",VLOOKUP($B77,手順1!$J$19:$O$105,2,FALSE))</f>
        <v/>
      </c>
      <c r="D77" s="10" t="str">
        <f>IF($B77="","",VLOOKUP($B77,手順1!$J$19:$O$105,3,FALSE))</f>
        <v/>
      </c>
      <c r="E77" s="10" t="str">
        <f>IF($B77="","",VLOOKUP($B77,手順1!$J$19:$O$105,4,FALSE))</f>
        <v/>
      </c>
      <c r="F77" s="10" t="str">
        <f>IF($B77="","",VLOOKUP($B77,手順1!$J$19:$O$105,5,FALSE))</f>
        <v/>
      </c>
      <c r="G77" s="10" t="str">
        <f>IF($B77="","",VLOOKUP($B77,手順1!$J$19:$O$105,6,FALSE))</f>
        <v/>
      </c>
      <c r="H77" s="11" t="str">
        <f t="shared" ref="H77:H107" si="7">IF(B77="","","女")</f>
        <v/>
      </c>
      <c r="I77" s="21"/>
      <c r="J77" s="4"/>
      <c r="K77" s="4"/>
      <c r="L77" s="4"/>
      <c r="M77" s="5"/>
      <c r="R77" s="12"/>
      <c r="W77" s="1">
        <v>166</v>
      </c>
      <c r="X77" s="1" t="str">
        <f t="shared" ref="X77:X107" si="8">IF(B77="","",W77)</f>
        <v/>
      </c>
      <c r="Y77" s="43">
        <f t="shared" ref="Y77:Y107" si="9">COUNTIF(B$12:B$107,B77)</f>
        <v>0</v>
      </c>
      <c r="Z77" s="43"/>
      <c r="AA77" s="43"/>
      <c r="AB77" s="43" t="str">
        <f t="shared" si="4"/>
        <v/>
      </c>
      <c r="AC77" s="43"/>
      <c r="AD77" s="43"/>
      <c r="AE77" s="43"/>
      <c r="AF77" s="43"/>
      <c r="AG77" s="43"/>
      <c r="AH77" s="43"/>
    </row>
    <row r="78" spans="1:34" x14ac:dyDescent="0.45">
      <c r="A78" s="2" t="str">
        <f t="shared" si="6"/>
        <v/>
      </c>
      <c r="B78" s="8"/>
      <c r="C78" s="10" t="str">
        <f>IF($B78="","",VLOOKUP($B78,手順1!$J$19:$O$105,2,FALSE))</f>
        <v/>
      </c>
      <c r="D78" s="10" t="str">
        <f>IF($B78="","",VLOOKUP($B78,手順1!$J$19:$O$105,3,FALSE))</f>
        <v/>
      </c>
      <c r="E78" s="10" t="str">
        <f>IF($B78="","",VLOOKUP($B78,手順1!$J$19:$O$105,4,FALSE))</f>
        <v/>
      </c>
      <c r="F78" s="10" t="str">
        <f>IF($B78="","",VLOOKUP($B78,手順1!$J$19:$O$105,5,FALSE))</f>
        <v/>
      </c>
      <c r="G78" s="10" t="str">
        <f>IF($B78="","",VLOOKUP($B78,手順1!$J$19:$O$105,6,FALSE))</f>
        <v/>
      </c>
      <c r="H78" s="11" t="str">
        <f t="shared" si="7"/>
        <v/>
      </c>
      <c r="I78" s="21"/>
      <c r="J78" s="4"/>
      <c r="K78" s="4"/>
      <c r="L78" s="4"/>
      <c r="M78" s="5"/>
      <c r="R78" s="12"/>
      <c r="W78" s="1">
        <v>167</v>
      </c>
      <c r="X78" s="1" t="str">
        <f t="shared" si="8"/>
        <v/>
      </c>
      <c r="Y78" s="43">
        <f t="shared" si="9"/>
        <v>0</v>
      </c>
      <c r="Z78" s="43"/>
      <c r="AA78" s="43"/>
      <c r="AB78" s="43" t="str">
        <f t="shared" ref="AB78:AB107" si="10">IF(AD78="","",COUNTIF(I$12:I$107,AD78))</f>
        <v/>
      </c>
      <c r="AC78" s="43"/>
      <c r="AD78" s="43"/>
      <c r="AE78" s="43"/>
      <c r="AF78" s="43"/>
      <c r="AG78" s="43"/>
      <c r="AH78" s="43"/>
    </row>
    <row r="79" spans="1:34" x14ac:dyDescent="0.45">
      <c r="A79" s="2" t="str">
        <f t="shared" si="6"/>
        <v/>
      </c>
      <c r="B79" s="8"/>
      <c r="C79" s="10" t="str">
        <f>IF($B79="","",VLOOKUP($B79,手順1!$J$19:$O$105,2,FALSE))</f>
        <v/>
      </c>
      <c r="D79" s="10" t="str">
        <f>IF($B79="","",VLOOKUP($B79,手順1!$J$19:$O$105,3,FALSE))</f>
        <v/>
      </c>
      <c r="E79" s="10" t="str">
        <f>IF($B79="","",VLOOKUP($B79,手順1!$J$19:$O$105,4,FALSE))</f>
        <v/>
      </c>
      <c r="F79" s="10" t="str">
        <f>IF($B79="","",VLOOKUP($B79,手順1!$J$19:$O$105,5,FALSE))</f>
        <v/>
      </c>
      <c r="G79" s="10" t="str">
        <f>IF($B79="","",VLOOKUP($B79,手順1!$J$19:$O$105,6,FALSE))</f>
        <v/>
      </c>
      <c r="H79" s="11" t="str">
        <f t="shared" si="7"/>
        <v/>
      </c>
      <c r="I79" s="21"/>
      <c r="J79" s="4"/>
      <c r="K79" s="4"/>
      <c r="L79" s="4"/>
      <c r="M79" s="5"/>
      <c r="R79" s="12"/>
      <c r="W79" s="1">
        <v>168</v>
      </c>
      <c r="X79" s="1" t="str">
        <f t="shared" si="8"/>
        <v/>
      </c>
      <c r="Y79" s="43">
        <f t="shared" si="9"/>
        <v>0</v>
      </c>
      <c r="Z79" s="43"/>
      <c r="AA79" s="43"/>
      <c r="AB79" s="43" t="str">
        <f t="shared" si="10"/>
        <v/>
      </c>
      <c r="AC79" s="43"/>
      <c r="AD79" s="43"/>
      <c r="AE79" s="43"/>
      <c r="AF79" s="43"/>
      <c r="AG79" s="43"/>
      <c r="AH79" s="43"/>
    </row>
    <row r="80" spans="1:34" x14ac:dyDescent="0.45">
      <c r="A80" s="2" t="str">
        <f t="shared" si="6"/>
        <v/>
      </c>
      <c r="B80" s="8"/>
      <c r="C80" s="10" t="str">
        <f>IF($B80="","",VLOOKUP($B80,手順1!$J$19:$O$105,2,FALSE))</f>
        <v/>
      </c>
      <c r="D80" s="10" t="str">
        <f>IF($B80="","",VLOOKUP($B80,手順1!$J$19:$O$105,3,FALSE))</f>
        <v/>
      </c>
      <c r="E80" s="10" t="str">
        <f>IF($B80="","",VLOOKUP($B80,手順1!$J$19:$O$105,4,FALSE))</f>
        <v/>
      </c>
      <c r="F80" s="10" t="str">
        <f>IF($B80="","",VLOOKUP($B80,手順1!$J$19:$O$105,5,FALSE))</f>
        <v/>
      </c>
      <c r="G80" s="10" t="str">
        <f>IF($B80="","",VLOOKUP($B80,手順1!$J$19:$O$105,6,FALSE))</f>
        <v/>
      </c>
      <c r="H80" s="11" t="str">
        <f t="shared" si="7"/>
        <v/>
      </c>
      <c r="I80" s="21"/>
      <c r="J80" s="4"/>
      <c r="K80" s="4"/>
      <c r="L80" s="4"/>
      <c r="M80" s="5"/>
      <c r="R80" s="12"/>
      <c r="W80" s="1">
        <v>169</v>
      </c>
      <c r="X80" s="1" t="str">
        <f t="shared" si="8"/>
        <v/>
      </c>
      <c r="Y80" s="43">
        <f t="shared" si="9"/>
        <v>0</v>
      </c>
      <c r="Z80" s="43"/>
      <c r="AA80" s="43"/>
      <c r="AB80" s="43" t="str">
        <f t="shared" si="10"/>
        <v/>
      </c>
      <c r="AC80" s="43"/>
      <c r="AD80" s="43"/>
      <c r="AE80" s="43"/>
      <c r="AF80" s="43"/>
      <c r="AG80" s="43"/>
      <c r="AH80" s="43"/>
    </row>
    <row r="81" spans="1:34" x14ac:dyDescent="0.45">
      <c r="A81" s="2" t="str">
        <f t="shared" si="6"/>
        <v/>
      </c>
      <c r="B81" s="8"/>
      <c r="C81" s="10" t="str">
        <f>IF($B81="","",VLOOKUP($B81,手順1!$J$19:$O$105,2,FALSE))</f>
        <v/>
      </c>
      <c r="D81" s="10" t="str">
        <f>IF($B81="","",VLOOKUP($B81,手順1!$J$19:$O$105,3,FALSE))</f>
        <v/>
      </c>
      <c r="E81" s="10" t="str">
        <f>IF($B81="","",VLOOKUP($B81,手順1!$J$19:$O$105,4,FALSE))</f>
        <v/>
      </c>
      <c r="F81" s="10" t="str">
        <f>IF($B81="","",VLOOKUP($B81,手順1!$J$19:$O$105,5,FALSE))</f>
        <v/>
      </c>
      <c r="G81" s="10" t="str">
        <f>IF($B81="","",VLOOKUP($B81,手順1!$J$19:$O$105,6,FALSE))</f>
        <v/>
      </c>
      <c r="H81" s="11" t="str">
        <f t="shared" si="7"/>
        <v/>
      </c>
      <c r="I81" s="21"/>
      <c r="J81" s="4"/>
      <c r="K81" s="4"/>
      <c r="L81" s="4"/>
      <c r="M81" s="5"/>
      <c r="R81" s="12"/>
      <c r="W81" s="1">
        <v>170</v>
      </c>
      <c r="X81" s="1" t="str">
        <f t="shared" si="8"/>
        <v/>
      </c>
      <c r="Y81" s="43">
        <f t="shared" si="9"/>
        <v>0</v>
      </c>
      <c r="Z81" s="43"/>
      <c r="AA81" s="43"/>
      <c r="AB81" s="43" t="str">
        <f t="shared" si="10"/>
        <v/>
      </c>
      <c r="AC81" s="43"/>
      <c r="AD81" s="43"/>
      <c r="AE81" s="43"/>
      <c r="AF81" s="43"/>
      <c r="AG81" s="43"/>
      <c r="AH81" s="43"/>
    </row>
    <row r="82" spans="1:34" x14ac:dyDescent="0.45">
      <c r="A82" s="2" t="str">
        <f t="shared" si="6"/>
        <v/>
      </c>
      <c r="B82" s="8"/>
      <c r="C82" s="10" t="str">
        <f>IF($B82="","",VLOOKUP($B82,手順1!$J$19:$O$105,2,FALSE))</f>
        <v/>
      </c>
      <c r="D82" s="10" t="str">
        <f>IF($B82="","",VLOOKUP($B82,手順1!$J$19:$O$105,3,FALSE))</f>
        <v/>
      </c>
      <c r="E82" s="10" t="str">
        <f>IF($B82="","",VLOOKUP($B82,手順1!$J$19:$O$105,4,FALSE))</f>
        <v/>
      </c>
      <c r="F82" s="10" t="str">
        <f>IF($B82="","",VLOOKUP($B82,手順1!$J$19:$O$105,5,FALSE))</f>
        <v/>
      </c>
      <c r="G82" s="10" t="str">
        <f>IF($B82="","",VLOOKUP($B82,手順1!$J$19:$O$105,6,FALSE))</f>
        <v/>
      </c>
      <c r="H82" s="11" t="str">
        <f t="shared" si="7"/>
        <v/>
      </c>
      <c r="I82" s="21"/>
      <c r="J82" s="4"/>
      <c r="K82" s="4"/>
      <c r="L82" s="4"/>
      <c r="M82" s="5"/>
      <c r="R82" s="12"/>
      <c r="W82" s="1">
        <v>171</v>
      </c>
      <c r="X82" s="1" t="str">
        <f t="shared" si="8"/>
        <v/>
      </c>
      <c r="Y82" s="43">
        <f t="shared" si="9"/>
        <v>0</v>
      </c>
      <c r="Z82" s="43"/>
      <c r="AA82" s="43"/>
      <c r="AB82" s="43" t="str">
        <f t="shared" si="10"/>
        <v/>
      </c>
      <c r="AC82" s="43"/>
      <c r="AD82" s="43"/>
      <c r="AE82" s="43"/>
      <c r="AF82" s="43"/>
      <c r="AG82" s="43"/>
      <c r="AH82" s="43"/>
    </row>
    <row r="83" spans="1:34" x14ac:dyDescent="0.45">
      <c r="A83" s="2" t="str">
        <f t="shared" si="6"/>
        <v/>
      </c>
      <c r="B83" s="8"/>
      <c r="C83" s="10" t="str">
        <f>IF($B83="","",VLOOKUP($B83,手順1!$J$19:$O$105,2,FALSE))</f>
        <v/>
      </c>
      <c r="D83" s="10" t="str">
        <f>IF($B83="","",VLOOKUP($B83,手順1!$J$19:$O$105,3,FALSE))</f>
        <v/>
      </c>
      <c r="E83" s="10" t="str">
        <f>IF($B83="","",VLOOKUP($B83,手順1!$J$19:$O$105,4,FALSE))</f>
        <v/>
      </c>
      <c r="F83" s="10" t="str">
        <f>IF($B83="","",VLOOKUP($B83,手順1!$J$19:$O$105,5,FALSE))</f>
        <v/>
      </c>
      <c r="G83" s="10" t="str">
        <f>IF($B83="","",VLOOKUP($B83,手順1!$J$19:$O$105,6,FALSE))</f>
        <v/>
      </c>
      <c r="H83" s="11" t="str">
        <f t="shared" si="7"/>
        <v/>
      </c>
      <c r="I83" s="21"/>
      <c r="J83" s="4"/>
      <c r="K83" s="4"/>
      <c r="L83" s="4"/>
      <c r="M83" s="5"/>
      <c r="R83" s="12"/>
      <c r="W83" s="1">
        <v>172</v>
      </c>
      <c r="X83" s="1" t="str">
        <f t="shared" si="8"/>
        <v/>
      </c>
      <c r="Y83" s="43">
        <f t="shared" si="9"/>
        <v>0</v>
      </c>
      <c r="Z83" s="43"/>
      <c r="AA83" s="43"/>
      <c r="AB83" s="43" t="str">
        <f t="shared" si="10"/>
        <v/>
      </c>
      <c r="AC83" s="43"/>
      <c r="AD83" s="43"/>
      <c r="AE83" s="43"/>
      <c r="AF83" s="43"/>
      <c r="AG83" s="43"/>
      <c r="AH83" s="43"/>
    </row>
    <row r="84" spans="1:34" x14ac:dyDescent="0.45">
      <c r="A84" s="2" t="str">
        <f t="shared" si="6"/>
        <v/>
      </c>
      <c r="B84" s="8"/>
      <c r="C84" s="10" t="str">
        <f>IF($B84="","",VLOOKUP($B84,手順1!$J$19:$O$105,2,FALSE))</f>
        <v/>
      </c>
      <c r="D84" s="10" t="str">
        <f>IF($B84="","",VLOOKUP($B84,手順1!$J$19:$O$105,3,FALSE))</f>
        <v/>
      </c>
      <c r="E84" s="10" t="str">
        <f>IF($B84="","",VLOOKUP($B84,手順1!$J$19:$O$105,4,FALSE))</f>
        <v/>
      </c>
      <c r="F84" s="10" t="str">
        <f>IF($B84="","",VLOOKUP($B84,手順1!$J$19:$O$105,5,FALSE))</f>
        <v/>
      </c>
      <c r="G84" s="10" t="str">
        <f>IF($B84="","",VLOOKUP($B84,手順1!$J$19:$O$105,6,FALSE))</f>
        <v/>
      </c>
      <c r="H84" s="11" t="str">
        <f t="shared" si="7"/>
        <v/>
      </c>
      <c r="I84" s="21"/>
      <c r="J84" s="4"/>
      <c r="K84" s="4"/>
      <c r="L84" s="4"/>
      <c r="M84" s="5"/>
      <c r="R84" s="12"/>
      <c r="W84" s="1">
        <v>173</v>
      </c>
      <c r="X84" s="1" t="str">
        <f t="shared" si="8"/>
        <v/>
      </c>
      <c r="Y84" s="43">
        <f t="shared" si="9"/>
        <v>0</v>
      </c>
      <c r="Z84" s="43"/>
      <c r="AA84" s="43"/>
      <c r="AB84" s="43" t="str">
        <f t="shared" si="10"/>
        <v/>
      </c>
      <c r="AC84" s="43"/>
      <c r="AD84" s="43"/>
      <c r="AE84" s="43"/>
      <c r="AF84" s="43"/>
      <c r="AG84" s="43"/>
      <c r="AH84" s="43"/>
    </row>
    <row r="85" spans="1:34" x14ac:dyDescent="0.45">
      <c r="A85" s="2" t="str">
        <f t="shared" si="6"/>
        <v/>
      </c>
      <c r="B85" s="8"/>
      <c r="C85" s="10" t="str">
        <f>IF($B85="","",VLOOKUP($B85,手順1!$J$19:$O$105,2,FALSE))</f>
        <v/>
      </c>
      <c r="D85" s="10" t="str">
        <f>IF($B85="","",VLOOKUP($B85,手順1!$J$19:$O$105,3,FALSE))</f>
        <v/>
      </c>
      <c r="E85" s="10" t="str">
        <f>IF($B85="","",VLOOKUP($B85,手順1!$J$19:$O$105,4,FALSE))</f>
        <v/>
      </c>
      <c r="F85" s="10" t="str">
        <f>IF($B85="","",VLOOKUP($B85,手順1!$J$19:$O$105,5,FALSE))</f>
        <v/>
      </c>
      <c r="G85" s="10" t="str">
        <f>IF($B85="","",VLOOKUP($B85,手順1!$J$19:$O$105,6,FALSE))</f>
        <v/>
      </c>
      <c r="H85" s="11" t="str">
        <f t="shared" si="7"/>
        <v/>
      </c>
      <c r="I85" s="21"/>
      <c r="J85" s="4"/>
      <c r="K85" s="4"/>
      <c r="L85" s="4"/>
      <c r="M85" s="5"/>
      <c r="R85" s="12"/>
      <c r="W85" s="1">
        <v>174</v>
      </c>
      <c r="X85" s="1" t="str">
        <f t="shared" si="8"/>
        <v/>
      </c>
      <c r="Y85" s="43">
        <f t="shared" si="9"/>
        <v>0</v>
      </c>
      <c r="Z85" s="43"/>
      <c r="AA85" s="43"/>
      <c r="AB85" s="43" t="str">
        <f t="shared" si="10"/>
        <v/>
      </c>
      <c r="AC85" s="43"/>
      <c r="AD85" s="43"/>
      <c r="AE85" s="43"/>
      <c r="AF85" s="43"/>
      <c r="AG85" s="43"/>
      <c r="AH85" s="43"/>
    </row>
    <row r="86" spans="1:34" x14ac:dyDescent="0.45">
      <c r="A86" s="2" t="str">
        <f t="shared" si="6"/>
        <v/>
      </c>
      <c r="B86" s="8"/>
      <c r="C86" s="10" t="str">
        <f>IF($B86="","",VLOOKUP($B86,手順1!$J$19:$O$105,2,FALSE))</f>
        <v/>
      </c>
      <c r="D86" s="10" t="str">
        <f>IF($B86="","",VLOOKUP($B86,手順1!$J$19:$O$105,3,FALSE))</f>
        <v/>
      </c>
      <c r="E86" s="10" t="str">
        <f>IF($B86="","",VLOOKUP($B86,手順1!$J$19:$O$105,4,FALSE))</f>
        <v/>
      </c>
      <c r="F86" s="10" t="str">
        <f>IF($B86="","",VLOOKUP($B86,手順1!$J$19:$O$105,5,FALSE))</f>
        <v/>
      </c>
      <c r="G86" s="10" t="str">
        <f>IF($B86="","",VLOOKUP($B86,手順1!$J$19:$O$105,6,FALSE))</f>
        <v/>
      </c>
      <c r="H86" s="11" t="str">
        <f t="shared" si="7"/>
        <v/>
      </c>
      <c r="I86" s="21"/>
      <c r="J86" s="4"/>
      <c r="K86" s="4"/>
      <c r="L86" s="4"/>
      <c r="M86" s="5"/>
      <c r="R86" s="12"/>
      <c r="W86" s="1">
        <v>175</v>
      </c>
      <c r="X86" s="1" t="str">
        <f t="shared" si="8"/>
        <v/>
      </c>
      <c r="Y86" s="43">
        <f t="shared" si="9"/>
        <v>0</v>
      </c>
      <c r="Z86" s="43"/>
      <c r="AA86" s="43"/>
      <c r="AB86" s="43" t="str">
        <f t="shared" si="10"/>
        <v/>
      </c>
      <c r="AC86" s="43"/>
      <c r="AD86" s="43"/>
      <c r="AE86" s="43"/>
      <c r="AF86" s="43"/>
      <c r="AG86" s="43"/>
      <c r="AH86" s="43"/>
    </row>
    <row r="87" spans="1:34" x14ac:dyDescent="0.45">
      <c r="A87" s="2" t="str">
        <f t="shared" si="6"/>
        <v/>
      </c>
      <c r="B87" s="8"/>
      <c r="C87" s="10" t="str">
        <f>IF($B87="","",VLOOKUP($B87,手順1!$J$19:$O$105,2,FALSE))</f>
        <v/>
      </c>
      <c r="D87" s="10" t="str">
        <f>IF($B87="","",VLOOKUP($B87,手順1!$J$19:$O$105,3,FALSE))</f>
        <v/>
      </c>
      <c r="E87" s="10" t="str">
        <f>IF($B87="","",VLOOKUP($B87,手順1!$J$19:$O$105,4,FALSE))</f>
        <v/>
      </c>
      <c r="F87" s="10" t="str">
        <f>IF($B87="","",VLOOKUP($B87,手順1!$J$19:$O$105,5,FALSE))</f>
        <v/>
      </c>
      <c r="G87" s="10" t="str">
        <f>IF($B87="","",VLOOKUP($B87,手順1!$J$19:$O$105,6,FALSE))</f>
        <v/>
      </c>
      <c r="H87" s="11" t="str">
        <f t="shared" si="7"/>
        <v/>
      </c>
      <c r="I87" s="21"/>
      <c r="J87" s="4"/>
      <c r="K87" s="4"/>
      <c r="L87" s="4"/>
      <c r="M87" s="5"/>
      <c r="R87" s="12"/>
      <c r="W87" s="1">
        <v>176</v>
      </c>
      <c r="X87" s="1" t="str">
        <f t="shared" si="8"/>
        <v/>
      </c>
      <c r="Y87" s="43">
        <f t="shared" si="9"/>
        <v>0</v>
      </c>
      <c r="Z87" s="43"/>
      <c r="AA87" s="43"/>
      <c r="AB87" s="43" t="str">
        <f t="shared" si="10"/>
        <v/>
      </c>
      <c r="AC87" s="43"/>
      <c r="AD87" s="43"/>
      <c r="AE87" s="43"/>
      <c r="AF87" s="43"/>
      <c r="AG87" s="43"/>
      <c r="AH87" s="43"/>
    </row>
    <row r="88" spans="1:34" x14ac:dyDescent="0.45">
      <c r="A88" s="2" t="str">
        <f t="shared" si="6"/>
        <v/>
      </c>
      <c r="B88" s="8"/>
      <c r="C88" s="10" t="str">
        <f>IF($B88="","",VLOOKUP($B88,手順1!$J$19:$O$105,2,FALSE))</f>
        <v/>
      </c>
      <c r="D88" s="10" t="str">
        <f>IF($B88="","",VLOOKUP($B88,手順1!$J$19:$O$105,3,FALSE))</f>
        <v/>
      </c>
      <c r="E88" s="10" t="str">
        <f>IF($B88="","",VLOOKUP($B88,手順1!$J$19:$O$105,4,FALSE))</f>
        <v/>
      </c>
      <c r="F88" s="10" t="str">
        <f>IF($B88="","",VLOOKUP($B88,手順1!$J$19:$O$105,5,FALSE))</f>
        <v/>
      </c>
      <c r="G88" s="10" t="str">
        <f>IF($B88="","",VLOOKUP($B88,手順1!$J$19:$O$105,6,FALSE))</f>
        <v/>
      </c>
      <c r="H88" s="11" t="str">
        <f t="shared" si="7"/>
        <v/>
      </c>
      <c r="I88" s="21"/>
      <c r="J88" s="4"/>
      <c r="K88" s="4"/>
      <c r="L88" s="4"/>
      <c r="M88" s="5"/>
      <c r="R88" s="12"/>
      <c r="W88" s="1">
        <v>177</v>
      </c>
      <c r="X88" s="1" t="str">
        <f t="shared" si="8"/>
        <v/>
      </c>
      <c r="Y88" s="43">
        <f t="shared" si="9"/>
        <v>0</v>
      </c>
      <c r="Z88" s="43"/>
      <c r="AA88" s="43"/>
      <c r="AB88" s="43" t="str">
        <f t="shared" si="10"/>
        <v/>
      </c>
      <c r="AC88" s="43"/>
      <c r="AD88" s="43"/>
      <c r="AE88" s="43"/>
      <c r="AF88" s="43"/>
      <c r="AG88" s="43"/>
      <c r="AH88" s="43"/>
    </row>
    <row r="89" spans="1:34" x14ac:dyDescent="0.45">
      <c r="A89" s="2" t="str">
        <f t="shared" si="6"/>
        <v/>
      </c>
      <c r="B89" s="8"/>
      <c r="C89" s="10" t="str">
        <f>IF($B89="","",VLOOKUP($B89,手順1!$J$19:$O$105,2,FALSE))</f>
        <v/>
      </c>
      <c r="D89" s="10" t="str">
        <f>IF($B89="","",VLOOKUP($B89,手順1!$J$19:$O$105,3,FALSE))</f>
        <v/>
      </c>
      <c r="E89" s="10" t="str">
        <f>IF($B89="","",VLOOKUP($B89,手順1!$J$19:$O$105,4,FALSE))</f>
        <v/>
      </c>
      <c r="F89" s="10" t="str">
        <f>IF($B89="","",VLOOKUP($B89,手順1!$J$19:$O$105,5,FALSE))</f>
        <v/>
      </c>
      <c r="G89" s="10" t="str">
        <f>IF($B89="","",VLOOKUP($B89,手順1!$J$19:$O$105,6,FALSE))</f>
        <v/>
      </c>
      <c r="H89" s="11" t="str">
        <f t="shared" si="7"/>
        <v/>
      </c>
      <c r="I89" s="21"/>
      <c r="J89" s="4"/>
      <c r="K89" s="4"/>
      <c r="L89" s="4"/>
      <c r="M89" s="5"/>
      <c r="R89" s="12"/>
      <c r="W89" s="1">
        <v>178</v>
      </c>
      <c r="X89" s="1" t="str">
        <f t="shared" si="8"/>
        <v/>
      </c>
      <c r="Y89" s="43">
        <f t="shared" si="9"/>
        <v>0</v>
      </c>
      <c r="Z89" s="43"/>
      <c r="AA89" s="43"/>
      <c r="AB89" s="43" t="str">
        <f t="shared" si="10"/>
        <v/>
      </c>
      <c r="AC89" s="43"/>
      <c r="AD89" s="43"/>
      <c r="AE89" s="43"/>
      <c r="AF89" s="43"/>
      <c r="AG89" s="43"/>
      <c r="AH89" s="43"/>
    </row>
    <row r="90" spans="1:34" x14ac:dyDescent="0.45">
      <c r="A90" s="2" t="str">
        <f t="shared" si="6"/>
        <v/>
      </c>
      <c r="B90" s="8"/>
      <c r="C90" s="10" t="str">
        <f>IF($B90="","",VLOOKUP($B90,手順1!$J$19:$O$105,2,FALSE))</f>
        <v/>
      </c>
      <c r="D90" s="10" t="str">
        <f>IF($B90="","",VLOOKUP($B90,手順1!$J$19:$O$105,3,FALSE))</f>
        <v/>
      </c>
      <c r="E90" s="10" t="str">
        <f>IF($B90="","",VLOOKUP($B90,手順1!$J$19:$O$105,4,FALSE))</f>
        <v/>
      </c>
      <c r="F90" s="10" t="str">
        <f>IF($B90="","",VLOOKUP($B90,手順1!$J$19:$O$105,5,FALSE))</f>
        <v/>
      </c>
      <c r="G90" s="10" t="str">
        <f>IF($B90="","",VLOOKUP($B90,手順1!$J$19:$O$105,6,FALSE))</f>
        <v/>
      </c>
      <c r="H90" s="11" t="str">
        <f t="shared" si="7"/>
        <v/>
      </c>
      <c r="I90" s="21"/>
      <c r="J90" s="4"/>
      <c r="K90" s="4"/>
      <c r="L90" s="4"/>
      <c r="M90" s="5"/>
      <c r="R90" s="12"/>
      <c r="W90" s="1">
        <v>179</v>
      </c>
      <c r="X90" s="1" t="str">
        <f t="shared" si="8"/>
        <v/>
      </c>
      <c r="Y90" s="43">
        <f t="shared" si="9"/>
        <v>0</v>
      </c>
      <c r="Z90" s="43"/>
      <c r="AA90" s="43"/>
      <c r="AB90" s="43" t="str">
        <f t="shared" si="10"/>
        <v/>
      </c>
      <c r="AC90" s="43"/>
      <c r="AD90" s="43"/>
      <c r="AE90" s="43"/>
      <c r="AF90" s="43"/>
      <c r="AG90" s="43"/>
      <c r="AH90" s="43"/>
    </row>
    <row r="91" spans="1:34" x14ac:dyDescent="0.45">
      <c r="A91" s="2" t="str">
        <f t="shared" si="6"/>
        <v/>
      </c>
      <c r="B91" s="8"/>
      <c r="C91" s="10" t="str">
        <f>IF($B91="","",VLOOKUP($B91,手順1!$J$19:$O$105,2,FALSE))</f>
        <v/>
      </c>
      <c r="D91" s="10" t="str">
        <f>IF($B91="","",VLOOKUP($B91,手順1!$J$19:$O$105,3,FALSE))</f>
        <v/>
      </c>
      <c r="E91" s="10" t="str">
        <f>IF($B91="","",VLOOKUP($B91,手順1!$J$19:$O$105,4,FALSE))</f>
        <v/>
      </c>
      <c r="F91" s="10" t="str">
        <f>IF($B91="","",VLOOKUP($B91,手順1!$J$19:$O$105,5,FALSE))</f>
        <v/>
      </c>
      <c r="G91" s="10" t="str">
        <f>IF($B91="","",VLOOKUP($B91,手順1!$J$19:$O$105,6,FALSE))</f>
        <v/>
      </c>
      <c r="H91" s="11" t="str">
        <f t="shared" si="7"/>
        <v/>
      </c>
      <c r="I91" s="21"/>
      <c r="J91" s="4"/>
      <c r="K91" s="4"/>
      <c r="L91" s="4"/>
      <c r="M91" s="5"/>
      <c r="R91" s="12"/>
      <c r="W91" s="1">
        <v>180</v>
      </c>
      <c r="X91" s="1" t="str">
        <f t="shared" si="8"/>
        <v/>
      </c>
      <c r="Y91" s="43">
        <f t="shared" si="9"/>
        <v>0</v>
      </c>
      <c r="Z91" s="43"/>
      <c r="AA91" s="43"/>
      <c r="AB91" s="43" t="str">
        <f t="shared" si="10"/>
        <v/>
      </c>
      <c r="AC91" s="43"/>
      <c r="AD91" s="43"/>
      <c r="AE91" s="43"/>
      <c r="AF91" s="43"/>
      <c r="AG91" s="43"/>
      <c r="AH91" s="43"/>
    </row>
    <row r="92" spans="1:34" x14ac:dyDescent="0.45">
      <c r="A92" s="2" t="str">
        <f t="shared" si="6"/>
        <v/>
      </c>
      <c r="B92" s="8"/>
      <c r="C92" s="10" t="str">
        <f>IF($B92="","",VLOOKUP($B92,手順1!$J$19:$O$105,2,FALSE))</f>
        <v/>
      </c>
      <c r="D92" s="10" t="str">
        <f>IF($B92="","",VLOOKUP($B92,手順1!$J$19:$O$105,3,FALSE))</f>
        <v/>
      </c>
      <c r="E92" s="10" t="str">
        <f>IF($B92="","",VLOOKUP($B92,手順1!$J$19:$O$105,4,FALSE))</f>
        <v/>
      </c>
      <c r="F92" s="10" t="str">
        <f>IF($B92="","",VLOOKUP($B92,手順1!$J$19:$O$105,5,FALSE))</f>
        <v/>
      </c>
      <c r="G92" s="10" t="str">
        <f>IF($B92="","",VLOOKUP($B92,手順1!$J$19:$O$105,6,FALSE))</f>
        <v/>
      </c>
      <c r="H92" s="11" t="str">
        <f t="shared" si="7"/>
        <v/>
      </c>
      <c r="I92" s="21"/>
      <c r="J92" s="4"/>
      <c r="K92" s="4"/>
      <c r="L92" s="4"/>
      <c r="M92" s="5"/>
      <c r="R92" s="12"/>
      <c r="W92" s="1">
        <v>181</v>
      </c>
      <c r="X92" s="1" t="str">
        <f t="shared" si="8"/>
        <v/>
      </c>
      <c r="Y92" s="43">
        <f t="shared" si="9"/>
        <v>0</v>
      </c>
      <c r="Z92" s="43"/>
      <c r="AA92" s="43"/>
      <c r="AB92" s="43" t="str">
        <f t="shared" si="10"/>
        <v/>
      </c>
      <c r="AC92" s="43"/>
      <c r="AD92" s="43"/>
      <c r="AE92" s="43"/>
      <c r="AF92" s="43"/>
      <c r="AG92" s="43"/>
      <c r="AH92" s="43"/>
    </row>
    <row r="93" spans="1:34" x14ac:dyDescent="0.45">
      <c r="A93" s="2" t="str">
        <f t="shared" si="6"/>
        <v/>
      </c>
      <c r="B93" s="8"/>
      <c r="C93" s="10" t="str">
        <f>IF($B93="","",VLOOKUP($B93,手順1!$J$19:$O$105,2,FALSE))</f>
        <v/>
      </c>
      <c r="D93" s="10" t="str">
        <f>IF($B93="","",VLOOKUP($B93,手順1!$J$19:$O$105,3,FALSE))</f>
        <v/>
      </c>
      <c r="E93" s="10" t="str">
        <f>IF($B93="","",VLOOKUP($B93,手順1!$J$19:$O$105,4,FALSE))</f>
        <v/>
      </c>
      <c r="F93" s="10" t="str">
        <f>IF($B93="","",VLOOKUP($B93,手順1!$J$19:$O$105,5,FALSE))</f>
        <v/>
      </c>
      <c r="G93" s="10" t="str">
        <f>IF($B93="","",VLOOKUP($B93,手順1!$J$19:$O$105,6,FALSE))</f>
        <v/>
      </c>
      <c r="H93" s="11" t="str">
        <f t="shared" si="7"/>
        <v/>
      </c>
      <c r="I93" s="21"/>
      <c r="J93" s="4"/>
      <c r="K93" s="4"/>
      <c r="L93" s="4"/>
      <c r="M93" s="5"/>
      <c r="R93" s="12"/>
      <c r="W93" s="1">
        <v>182</v>
      </c>
      <c r="X93" s="1" t="str">
        <f t="shared" si="8"/>
        <v/>
      </c>
      <c r="Y93" s="43">
        <f t="shared" si="9"/>
        <v>0</v>
      </c>
      <c r="Z93" s="43"/>
      <c r="AA93" s="43"/>
      <c r="AB93" s="43" t="str">
        <f t="shared" si="10"/>
        <v/>
      </c>
      <c r="AC93" s="43"/>
      <c r="AD93" s="43"/>
      <c r="AE93" s="43"/>
      <c r="AF93" s="43"/>
      <c r="AG93" s="43"/>
      <c r="AH93" s="43"/>
    </row>
    <row r="94" spans="1:34" x14ac:dyDescent="0.45">
      <c r="A94" s="2" t="str">
        <f t="shared" si="6"/>
        <v/>
      </c>
      <c r="B94" s="8"/>
      <c r="C94" s="10" t="str">
        <f>IF($B94="","",VLOOKUP($B94,手順1!$J$19:$O$105,2,FALSE))</f>
        <v/>
      </c>
      <c r="D94" s="10" t="str">
        <f>IF($B94="","",VLOOKUP($B94,手順1!$J$19:$O$105,3,FALSE))</f>
        <v/>
      </c>
      <c r="E94" s="10" t="str">
        <f>IF($B94="","",VLOOKUP($B94,手順1!$J$19:$O$105,4,FALSE))</f>
        <v/>
      </c>
      <c r="F94" s="10" t="str">
        <f>IF($B94="","",VLOOKUP($B94,手順1!$J$19:$O$105,5,FALSE))</f>
        <v/>
      </c>
      <c r="G94" s="10" t="str">
        <f>IF($B94="","",VLOOKUP($B94,手順1!$J$19:$O$105,6,FALSE))</f>
        <v/>
      </c>
      <c r="H94" s="11" t="str">
        <f t="shared" si="7"/>
        <v/>
      </c>
      <c r="I94" s="21"/>
      <c r="J94" s="4"/>
      <c r="K94" s="4"/>
      <c r="L94" s="4"/>
      <c r="M94" s="5"/>
      <c r="R94" s="12"/>
      <c r="W94" s="1">
        <v>183</v>
      </c>
      <c r="X94" s="1" t="str">
        <f t="shared" si="8"/>
        <v/>
      </c>
      <c r="Y94" s="43">
        <f t="shared" si="9"/>
        <v>0</v>
      </c>
      <c r="Z94" s="43"/>
      <c r="AA94" s="43"/>
      <c r="AB94" s="43" t="str">
        <f t="shared" si="10"/>
        <v/>
      </c>
      <c r="AC94" s="43"/>
      <c r="AD94" s="43"/>
      <c r="AE94" s="43"/>
      <c r="AF94" s="43"/>
      <c r="AG94" s="43"/>
      <c r="AH94" s="43"/>
    </row>
    <row r="95" spans="1:34" x14ac:dyDescent="0.45">
      <c r="A95" s="2" t="str">
        <f t="shared" si="6"/>
        <v/>
      </c>
      <c r="B95" s="8"/>
      <c r="C95" s="10" t="str">
        <f>IF($B95="","",VLOOKUP($B95,手順1!$J$19:$O$105,2,FALSE))</f>
        <v/>
      </c>
      <c r="D95" s="10" t="str">
        <f>IF($B95="","",VLOOKUP($B95,手順1!$J$19:$O$105,3,FALSE))</f>
        <v/>
      </c>
      <c r="E95" s="10" t="str">
        <f>IF($B95="","",VLOOKUP($B95,手順1!$J$19:$O$105,4,FALSE))</f>
        <v/>
      </c>
      <c r="F95" s="10" t="str">
        <f>IF($B95="","",VLOOKUP($B95,手順1!$J$19:$O$105,5,FALSE))</f>
        <v/>
      </c>
      <c r="G95" s="10" t="str">
        <f>IF($B95="","",VLOOKUP($B95,手順1!$J$19:$O$105,6,FALSE))</f>
        <v/>
      </c>
      <c r="H95" s="11" t="str">
        <f t="shared" si="7"/>
        <v/>
      </c>
      <c r="I95" s="21"/>
      <c r="J95" s="4"/>
      <c r="K95" s="4"/>
      <c r="L95" s="4"/>
      <c r="M95" s="5"/>
      <c r="R95" s="12"/>
      <c r="W95" s="1">
        <v>184</v>
      </c>
      <c r="X95" s="1" t="str">
        <f t="shared" si="8"/>
        <v/>
      </c>
      <c r="Y95" s="43">
        <f t="shared" si="9"/>
        <v>0</v>
      </c>
      <c r="Z95" s="43"/>
      <c r="AA95" s="43"/>
      <c r="AB95" s="43" t="str">
        <f t="shared" si="10"/>
        <v/>
      </c>
      <c r="AC95" s="43"/>
      <c r="AD95" s="43"/>
      <c r="AE95" s="43"/>
      <c r="AF95" s="43"/>
      <c r="AG95" s="43"/>
      <c r="AH95" s="43"/>
    </row>
    <row r="96" spans="1:34" x14ac:dyDescent="0.45">
      <c r="A96" s="2" t="str">
        <f t="shared" si="6"/>
        <v/>
      </c>
      <c r="B96" s="8"/>
      <c r="C96" s="10" t="str">
        <f>IF($B96="","",VLOOKUP($B96,手順1!$J$19:$O$105,2,FALSE))</f>
        <v/>
      </c>
      <c r="D96" s="10" t="str">
        <f>IF($B96="","",VLOOKUP($B96,手順1!$J$19:$O$105,3,FALSE))</f>
        <v/>
      </c>
      <c r="E96" s="10" t="str">
        <f>IF($B96="","",VLOOKUP($B96,手順1!$J$19:$O$105,4,FALSE))</f>
        <v/>
      </c>
      <c r="F96" s="10" t="str">
        <f>IF($B96="","",VLOOKUP($B96,手順1!$J$19:$O$105,5,FALSE))</f>
        <v/>
      </c>
      <c r="G96" s="10" t="str">
        <f>IF($B96="","",VLOOKUP($B96,手順1!$J$19:$O$105,6,FALSE))</f>
        <v/>
      </c>
      <c r="H96" s="11" t="str">
        <f t="shared" si="7"/>
        <v/>
      </c>
      <c r="I96" s="21"/>
      <c r="J96" s="4"/>
      <c r="K96" s="4"/>
      <c r="L96" s="4"/>
      <c r="M96" s="5"/>
      <c r="R96" s="12"/>
      <c r="W96" s="1">
        <v>185</v>
      </c>
      <c r="X96" s="1" t="str">
        <f t="shared" si="8"/>
        <v/>
      </c>
      <c r="Y96" s="43">
        <f t="shared" si="9"/>
        <v>0</v>
      </c>
      <c r="Z96" s="43"/>
      <c r="AA96" s="43"/>
      <c r="AB96" s="43" t="str">
        <f t="shared" si="10"/>
        <v/>
      </c>
      <c r="AC96" s="43"/>
      <c r="AD96" s="43"/>
      <c r="AE96" s="43"/>
      <c r="AF96" s="43"/>
      <c r="AG96" s="43"/>
      <c r="AH96" s="43"/>
    </row>
    <row r="97" spans="1:34" x14ac:dyDescent="0.45">
      <c r="A97" s="2" t="str">
        <f t="shared" si="6"/>
        <v/>
      </c>
      <c r="B97" s="8"/>
      <c r="C97" s="10" t="str">
        <f>IF($B97="","",VLOOKUP($B97,手順1!$J$19:$O$105,2,FALSE))</f>
        <v/>
      </c>
      <c r="D97" s="10" t="str">
        <f>IF($B97="","",VLOOKUP($B97,手順1!$J$19:$O$105,3,FALSE))</f>
        <v/>
      </c>
      <c r="E97" s="10" t="str">
        <f>IF($B97="","",VLOOKUP($B97,手順1!$J$19:$O$105,4,FALSE))</f>
        <v/>
      </c>
      <c r="F97" s="10" t="str">
        <f>IF($B97="","",VLOOKUP($B97,手順1!$J$19:$O$105,5,FALSE))</f>
        <v/>
      </c>
      <c r="G97" s="10" t="str">
        <f>IF($B97="","",VLOOKUP($B97,手順1!$J$19:$O$105,6,FALSE))</f>
        <v/>
      </c>
      <c r="H97" s="11" t="str">
        <f t="shared" si="7"/>
        <v/>
      </c>
      <c r="I97" s="21"/>
      <c r="J97" s="4"/>
      <c r="K97" s="4"/>
      <c r="L97" s="4"/>
      <c r="M97" s="5"/>
      <c r="R97" s="12"/>
      <c r="W97" s="1">
        <v>186</v>
      </c>
      <c r="X97" s="1" t="str">
        <f t="shared" si="8"/>
        <v/>
      </c>
      <c r="Y97" s="43">
        <f t="shared" si="9"/>
        <v>0</v>
      </c>
      <c r="Z97" s="43"/>
      <c r="AA97" s="43"/>
      <c r="AB97" s="43" t="str">
        <f t="shared" si="10"/>
        <v/>
      </c>
      <c r="AC97" s="43"/>
      <c r="AD97" s="43"/>
      <c r="AE97" s="43"/>
      <c r="AF97" s="43"/>
      <c r="AG97" s="43"/>
      <c r="AH97" s="43"/>
    </row>
    <row r="98" spans="1:34" x14ac:dyDescent="0.45">
      <c r="A98" s="2" t="str">
        <f t="shared" si="6"/>
        <v/>
      </c>
      <c r="B98" s="8"/>
      <c r="C98" s="10" t="str">
        <f>IF($B98="","",VLOOKUP($B98,手順1!$J$19:$O$105,2,FALSE))</f>
        <v/>
      </c>
      <c r="D98" s="10" t="str">
        <f>IF($B98="","",VLOOKUP($B98,手順1!$J$19:$O$105,3,FALSE))</f>
        <v/>
      </c>
      <c r="E98" s="10" t="str">
        <f>IF($B98="","",VLOOKUP($B98,手順1!$J$19:$O$105,4,FALSE))</f>
        <v/>
      </c>
      <c r="F98" s="10" t="str">
        <f>IF($B98="","",VLOOKUP($B98,手順1!$J$19:$O$105,5,FALSE))</f>
        <v/>
      </c>
      <c r="G98" s="10" t="str">
        <f>IF($B98="","",VLOOKUP($B98,手順1!$J$19:$O$105,6,FALSE))</f>
        <v/>
      </c>
      <c r="H98" s="11" t="str">
        <f t="shared" si="7"/>
        <v/>
      </c>
      <c r="I98" s="21"/>
      <c r="J98" s="4"/>
      <c r="K98" s="4"/>
      <c r="L98" s="4"/>
      <c r="M98" s="5"/>
      <c r="R98" s="12"/>
      <c r="W98" s="1">
        <v>187</v>
      </c>
      <c r="X98" s="1" t="str">
        <f t="shared" si="8"/>
        <v/>
      </c>
      <c r="Y98" s="43">
        <f t="shared" si="9"/>
        <v>0</v>
      </c>
      <c r="Z98" s="43"/>
      <c r="AA98" s="43"/>
      <c r="AB98" s="43" t="str">
        <f t="shared" si="10"/>
        <v/>
      </c>
      <c r="AC98" s="43"/>
      <c r="AD98" s="43"/>
      <c r="AE98" s="43"/>
      <c r="AF98" s="43"/>
      <c r="AG98" s="43"/>
      <c r="AH98" s="43"/>
    </row>
    <row r="99" spans="1:34" x14ac:dyDescent="0.45">
      <c r="A99" s="2" t="str">
        <f t="shared" si="6"/>
        <v/>
      </c>
      <c r="B99" s="8"/>
      <c r="C99" s="10" t="str">
        <f>IF($B99="","",VLOOKUP($B99,手順1!$J$19:$O$105,2,FALSE))</f>
        <v/>
      </c>
      <c r="D99" s="10" t="str">
        <f>IF($B99="","",VLOOKUP($B99,手順1!$J$19:$O$105,3,FALSE))</f>
        <v/>
      </c>
      <c r="E99" s="10" t="str">
        <f>IF($B99="","",VLOOKUP($B99,手順1!$J$19:$O$105,4,FALSE))</f>
        <v/>
      </c>
      <c r="F99" s="10" t="str">
        <f>IF($B99="","",VLOOKUP($B99,手順1!$J$19:$O$105,5,FALSE))</f>
        <v/>
      </c>
      <c r="G99" s="10" t="str">
        <f>IF($B99="","",VLOOKUP($B99,手順1!$J$19:$O$105,6,FALSE))</f>
        <v/>
      </c>
      <c r="H99" s="11" t="str">
        <f t="shared" si="7"/>
        <v/>
      </c>
      <c r="I99" s="21"/>
      <c r="J99" s="4"/>
      <c r="K99" s="4"/>
      <c r="L99" s="4"/>
      <c r="M99" s="5"/>
      <c r="R99" s="12"/>
      <c r="W99" s="1">
        <v>188</v>
      </c>
      <c r="X99" s="1" t="str">
        <f t="shared" si="8"/>
        <v/>
      </c>
      <c r="Y99" s="43">
        <f t="shared" si="9"/>
        <v>0</v>
      </c>
      <c r="Z99" s="43"/>
      <c r="AA99" s="43"/>
      <c r="AB99" s="43" t="str">
        <f t="shared" si="10"/>
        <v/>
      </c>
      <c r="AC99" s="43"/>
      <c r="AD99" s="43"/>
      <c r="AE99" s="43"/>
      <c r="AF99" s="43"/>
      <c r="AG99" s="43"/>
      <c r="AH99" s="43"/>
    </row>
    <row r="100" spans="1:34" x14ac:dyDescent="0.45">
      <c r="A100" s="2" t="str">
        <f t="shared" si="6"/>
        <v/>
      </c>
      <c r="B100" s="8"/>
      <c r="C100" s="10" t="str">
        <f>IF($B100="","",VLOOKUP($B100,手順1!$J$19:$O$105,2,FALSE))</f>
        <v/>
      </c>
      <c r="D100" s="10" t="str">
        <f>IF($B100="","",VLOOKUP($B100,手順1!$J$19:$O$105,3,FALSE))</f>
        <v/>
      </c>
      <c r="E100" s="10" t="str">
        <f>IF($B100="","",VLOOKUP($B100,手順1!$J$19:$O$105,4,FALSE))</f>
        <v/>
      </c>
      <c r="F100" s="10" t="str">
        <f>IF($B100="","",VLOOKUP($B100,手順1!$J$19:$O$105,5,FALSE))</f>
        <v/>
      </c>
      <c r="G100" s="10" t="str">
        <f>IF($B100="","",VLOOKUP($B100,手順1!$J$19:$O$105,6,FALSE))</f>
        <v/>
      </c>
      <c r="H100" s="11" t="str">
        <f t="shared" si="7"/>
        <v/>
      </c>
      <c r="I100" s="21"/>
      <c r="J100" s="4"/>
      <c r="K100" s="4"/>
      <c r="L100" s="4"/>
      <c r="M100" s="5"/>
      <c r="R100" s="12"/>
      <c r="W100" s="1">
        <v>189</v>
      </c>
      <c r="X100" s="1" t="str">
        <f t="shared" si="8"/>
        <v/>
      </c>
      <c r="Y100" s="43">
        <f t="shared" si="9"/>
        <v>0</v>
      </c>
      <c r="Z100" s="43"/>
      <c r="AA100" s="43"/>
      <c r="AB100" s="43" t="str">
        <f t="shared" si="10"/>
        <v/>
      </c>
      <c r="AC100" s="43"/>
      <c r="AD100" s="43"/>
      <c r="AE100" s="43"/>
      <c r="AF100" s="43"/>
      <c r="AG100" s="43"/>
      <c r="AH100" s="43"/>
    </row>
    <row r="101" spans="1:34" x14ac:dyDescent="0.45">
      <c r="A101" s="2" t="str">
        <f t="shared" si="6"/>
        <v/>
      </c>
      <c r="B101" s="8"/>
      <c r="C101" s="10" t="str">
        <f>IF($B101="","",VLOOKUP($B101,手順1!$J$19:$O$105,2,FALSE))</f>
        <v/>
      </c>
      <c r="D101" s="10" t="str">
        <f>IF($B101="","",VLOOKUP($B101,手順1!$J$19:$O$105,3,FALSE))</f>
        <v/>
      </c>
      <c r="E101" s="10" t="str">
        <f>IF($B101="","",VLOOKUP($B101,手順1!$J$19:$O$105,4,FALSE))</f>
        <v/>
      </c>
      <c r="F101" s="10" t="str">
        <f>IF($B101="","",VLOOKUP($B101,手順1!$J$19:$O$105,5,FALSE))</f>
        <v/>
      </c>
      <c r="G101" s="10" t="str">
        <f>IF($B101="","",VLOOKUP($B101,手順1!$J$19:$O$105,6,FALSE))</f>
        <v/>
      </c>
      <c r="H101" s="11" t="str">
        <f t="shared" si="7"/>
        <v/>
      </c>
      <c r="I101" s="21"/>
      <c r="J101" s="4"/>
      <c r="K101" s="4"/>
      <c r="L101" s="4"/>
      <c r="M101" s="5"/>
      <c r="R101" s="12"/>
      <c r="W101" s="1">
        <v>190</v>
      </c>
      <c r="X101" s="1" t="str">
        <f t="shared" si="8"/>
        <v/>
      </c>
      <c r="Y101" s="43">
        <f t="shared" si="9"/>
        <v>0</v>
      </c>
      <c r="Z101" s="43"/>
      <c r="AA101" s="43"/>
      <c r="AB101" s="43" t="str">
        <f t="shared" si="10"/>
        <v/>
      </c>
      <c r="AC101" s="43"/>
      <c r="AD101" s="43"/>
      <c r="AE101" s="43"/>
      <c r="AF101" s="43"/>
      <c r="AG101" s="43"/>
      <c r="AH101" s="43"/>
    </row>
    <row r="102" spans="1:34" x14ac:dyDescent="0.45">
      <c r="A102" s="2" t="str">
        <f t="shared" si="6"/>
        <v/>
      </c>
      <c r="B102" s="8"/>
      <c r="C102" s="10" t="str">
        <f>IF($B102="","",VLOOKUP($B102,手順1!$J$19:$O$105,2,FALSE))</f>
        <v/>
      </c>
      <c r="D102" s="10" t="str">
        <f>IF($B102="","",VLOOKUP($B102,手順1!$J$19:$O$105,3,FALSE))</f>
        <v/>
      </c>
      <c r="E102" s="10" t="str">
        <f>IF($B102="","",VLOOKUP($B102,手順1!$J$19:$O$105,4,FALSE))</f>
        <v/>
      </c>
      <c r="F102" s="10" t="str">
        <f>IF($B102="","",VLOOKUP($B102,手順1!$J$19:$O$105,5,FALSE))</f>
        <v/>
      </c>
      <c r="G102" s="10" t="str">
        <f>IF($B102="","",VLOOKUP($B102,手順1!$J$19:$O$105,6,FALSE))</f>
        <v/>
      </c>
      <c r="H102" s="11" t="str">
        <f t="shared" si="7"/>
        <v/>
      </c>
      <c r="I102" s="21"/>
      <c r="J102" s="4"/>
      <c r="K102" s="4"/>
      <c r="L102" s="4"/>
      <c r="M102" s="5"/>
      <c r="R102" s="12"/>
      <c r="W102" s="1">
        <v>191</v>
      </c>
      <c r="X102" s="1" t="str">
        <f t="shared" si="8"/>
        <v/>
      </c>
      <c r="Y102" s="43">
        <f t="shared" si="9"/>
        <v>0</v>
      </c>
      <c r="Z102" s="43"/>
      <c r="AA102" s="43"/>
      <c r="AB102" s="43" t="str">
        <f t="shared" si="10"/>
        <v/>
      </c>
      <c r="AC102" s="43"/>
      <c r="AD102" s="43"/>
      <c r="AE102" s="43"/>
      <c r="AF102" s="43"/>
      <c r="AG102" s="43"/>
      <c r="AH102" s="43"/>
    </row>
    <row r="103" spans="1:34" x14ac:dyDescent="0.45">
      <c r="A103" s="2" t="str">
        <f t="shared" si="6"/>
        <v/>
      </c>
      <c r="B103" s="8"/>
      <c r="C103" s="10" t="str">
        <f>IF($B103="","",VLOOKUP($B103,手順1!$J$19:$O$105,2,FALSE))</f>
        <v/>
      </c>
      <c r="D103" s="10" t="str">
        <f>IF($B103="","",VLOOKUP($B103,手順1!$J$19:$O$105,3,FALSE))</f>
        <v/>
      </c>
      <c r="E103" s="10" t="str">
        <f>IF($B103="","",VLOOKUP($B103,手順1!$J$19:$O$105,4,FALSE))</f>
        <v/>
      </c>
      <c r="F103" s="10" t="str">
        <f>IF($B103="","",VLOOKUP($B103,手順1!$J$19:$O$105,5,FALSE))</f>
        <v/>
      </c>
      <c r="G103" s="10" t="str">
        <f>IF($B103="","",VLOOKUP($B103,手順1!$J$19:$O$105,6,FALSE))</f>
        <v/>
      </c>
      <c r="H103" s="11" t="str">
        <f t="shared" si="7"/>
        <v/>
      </c>
      <c r="I103" s="21"/>
      <c r="J103" s="4"/>
      <c r="K103" s="4"/>
      <c r="L103" s="4"/>
      <c r="M103" s="5"/>
      <c r="R103" s="12"/>
      <c r="W103" s="1">
        <v>192</v>
      </c>
      <c r="X103" s="1" t="str">
        <f t="shared" si="8"/>
        <v/>
      </c>
      <c r="Y103" s="43">
        <f t="shared" si="9"/>
        <v>0</v>
      </c>
      <c r="Z103" s="43"/>
      <c r="AA103" s="43"/>
      <c r="AB103" s="43" t="str">
        <f t="shared" si="10"/>
        <v/>
      </c>
      <c r="AC103" s="43"/>
      <c r="AD103" s="43"/>
      <c r="AE103" s="43"/>
      <c r="AF103" s="43"/>
      <c r="AG103" s="43"/>
      <c r="AH103" s="43"/>
    </row>
    <row r="104" spans="1:34" x14ac:dyDescent="0.45">
      <c r="A104" s="2" t="str">
        <f t="shared" si="6"/>
        <v/>
      </c>
      <c r="B104" s="8"/>
      <c r="C104" s="10" t="str">
        <f>IF($B104="","",VLOOKUP($B104,手順1!$J$19:$O$105,2,FALSE))</f>
        <v/>
      </c>
      <c r="D104" s="10" t="str">
        <f>IF($B104="","",VLOOKUP($B104,手順1!$J$19:$O$105,3,FALSE))</f>
        <v/>
      </c>
      <c r="E104" s="10" t="str">
        <f>IF($B104="","",VLOOKUP($B104,手順1!$J$19:$O$105,4,FALSE))</f>
        <v/>
      </c>
      <c r="F104" s="10" t="str">
        <f>IF($B104="","",VLOOKUP($B104,手順1!$J$19:$O$105,5,FALSE))</f>
        <v/>
      </c>
      <c r="G104" s="10" t="str">
        <f>IF($B104="","",VLOOKUP($B104,手順1!$J$19:$O$105,6,FALSE))</f>
        <v/>
      </c>
      <c r="H104" s="11" t="str">
        <f t="shared" si="7"/>
        <v/>
      </c>
      <c r="I104" s="21"/>
      <c r="J104" s="4"/>
      <c r="K104" s="4"/>
      <c r="L104" s="4"/>
      <c r="M104" s="5"/>
      <c r="R104" s="12"/>
      <c r="W104" s="1">
        <v>193</v>
      </c>
      <c r="X104" s="1" t="str">
        <f t="shared" si="8"/>
        <v/>
      </c>
      <c r="Y104" s="43">
        <f t="shared" si="9"/>
        <v>0</v>
      </c>
      <c r="Z104" s="43"/>
      <c r="AA104" s="43"/>
      <c r="AB104" s="43" t="str">
        <f t="shared" si="10"/>
        <v/>
      </c>
      <c r="AC104" s="43"/>
      <c r="AD104" s="43"/>
      <c r="AE104" s="43"/>
      <c r="AF104" s="43"/>
      <c r="AG104" s="43"/>
      <c r="AH104" s="43"/>
    </row>
    <row r="105" spans="1:34" x14ac:dyDescent="0.45">
      <c r="A105" s="2" t="str">
        <f t="shared" si="6"/>
        <v/>
      </c>
      <c r="B105" s="8"/>
      <c r="C105" s="10" t="str">
        <f>IF($B105="","",VLOOKUP($B105,手順1!$J$19:$O$105,2,FALSE))</f>
        <v/>
      </c>
      <c r="D105" s="10" t="str">
        <f>IF($B105="","",VLOOKUP($B105,手順1!$J$19:$O$105,3,FALSE))</f>
        <v/>
      </c>
      <c r="E105" s="10" t="str">
        <f>IF($B105="","",VLOOKUP($B105,手順1!$J$19:$O$105,4,FALSE))</f>
        <v/>
      </c>
      <c r="F105" s="10" t="str">
        <f>IF($B105="","",VLOOKUP($B105,手順1!$J$19:$O$105,5,FALSE))</f>
        <v/>
      </c>
      <c r="G105" s="10" t="str">
        <f>IF($B105="","",VLOOKUP($B105,手順1!$J$19:$O$105,6,FALSE))</f>
        <v/>
      </c>
      <c r="H105" s="11" t="str">
        <f t="shared" si="7"/>
        <v/>
      </c>
      <c r="I105" s="21"/>
      <c r="J105" s="4"/>
      <c r="K105" s="4"/>
      <c r="L105" s="4"/>
      <c r="M105" s="5"/>
      <c r="R105" s="12"/>
      <c r="W105" s="1">
        <v>194</v>
      </c>
      <c r="X105" s="1" t="str">
        <f t="shared" si="8"/>
        <v/>
      </c>
      <c r="Y105" s="43">
        <f t="shared" si="9"/>
        <v>0</v>
      </c>
      <c r="Z105" s="43"/>
      <c r="AA105" s="43"/>
      <c r="AB105" s="43" t="str">
        <f t="shared" si="10"/>
        <v/>
      </c>
      <c r="AC105" s="43"/>
      <c r="AD105" s="43"/>
      <c r="AE105" s="43"/>
      <c r="AF105" s="43"/>
      <c r="AG105" s="43"/>
      <c r="AH105" s="43"/>
    </row>
    <row r="106" spans="1:34" x14ac:dyDescent="0.45">
      <c r="A106" s="2" t="str">
        <f t="shared" si="6"/>
        <v/>
      </c>
      <c r="B106" s="8"/>
      <c r="C106" s="10" t="str">
        <f>IF($B106="","",VLOOKUP($B106,手順1!$J$19:$O$105,2,FALSE))</f>
        <v/>
      </c>
      <c r="D106" s="10" t="str">
        <f>IF($B106="","",VLOOKUP($B106,手順1!$J$19:$O$105,3,FALSE))</f>
        <v/>
      </c>
      <c r="E106" s="10" t="str">
        <f>IF($B106="","",VLOOKUP($B106,手順1!$J$19:$O$105,4,FALSE))</f>
        <v/>
      </c>
      <c r="F106" s="10" t="str">
        <f>IF($B106="","",VLOOKUP($B106,手順1!$J$19:$O$105,5,FALSE))</f>
        <v/>
      </c>
      <c r="G106" s="10" t="str">
        <f>IF($B106="","",VLOOKUP($B106,手順1!$J$19:$O$105,6,FALSE))</f>
        <v/>
      </c>
      <c r="H106" s="11" t="str">
        <f t="shared" si="7"/>
        <v/>
      </c>
      <c r="I106" s="21"/>
      <c r="J106" s="4"/>
      <c r="K106" s="4"/>
      <c r="L106" s="4"/>
      <c r="M106" s="5"/>
      <c r="R106" s="12"/>
      <c r="W106" s="1">
        <v>195</v>
      </c>
      <c r="X106" s="1" t="str">
        <f t="shared" si="8"/>
        <v/>
      </c>
      <c r="Y106" s="43">
        <f t="shared" si="9"/>
        <v>0</v>
      </c>
      <c r="Z106" s="43"/>
      <c r="AA106" s="43"/>
      <c r="AB106" s="43" t="str">
        <f t="shared" si="10"/>
        <v/>
      </c>
      <c r="AC106" s="43"/>
      <c r="AD106" s="43"/>
      <c r="AE106" s="43"/>
      <c r="AF106" s="43"/>
      <c r="AG106" s="43"/>
      <c r="AH106" s="43"/>
    </row>
    <row r="107" spans="1:34" x14ac:dyDescent="0.45">
      <c r="A107" s="2" t="str">
        <f t="shared" si="6"/>
        <v/>
      </c>
      <c r="B107" s="8"/>
      <c r="C107" s="10" t="str">
        <f>IF($B107="","",VLOOKUP($B107,手順1!$J$19:$O$105,2,FALSE))</f>
        <v/>
      </c>
      <c r="D107" s="10" t="str">
        <f>IF($B107="","",VLOOKUP($B107,手順1!$J$19:$O$105,3,FALSE))</f>
        <v/>
      </c>
      <c r="E107" s="10" t="str">
        <f>IF($B107="","",VLOOKUP($B107,手順1!$J$19:$O$105,4,FALSE))</f>
        <v/>
      </c>
      <c r="F107" s="10" t="str">
        <f>IF($B107="","",VLOOKUP($B107,手順1!$J$19:$O$105,5,FALSE))</f>
        <v/>
      </c>
      <c r="G107" s="10" t="str">
        <f>IF($B107="","",VLOOKUP($B107,手順1!$J$19:$O$105,6,FALSE))</f>
        <v/>
      </c>
      <c r="H107" s="11" t="str">
        <f t="shared" si="7"/>
        <v/>
      </c>
      <c r="I107" s="21"/>
      <c r="J107" s="4"/>
      <c r="K107" s="4"/>
      <c r="L107" s="4"/>
      <c r="M107" s="5"/>
      <c r="R107" s="12"/>
      <c r="W107" s="1">
        <v>196</v>
      </c>
      <c r="X107" s="1" t="str">
        <f t="shared" si="8"/>
        <v/>
      </c>
      <c r="Y107" s="43">
        <f t="shared" si="9"/>
        <v>0</v>
      </c>
      <c r="Z107" s="43"/>
      <c r="AA107" s="43"/>
      <c r="AB107" s="43" t="str">
        <f t="shared" si="10"/>
        <v/>
      </c>
      <c r="AC107" s="43"/>
      <c r="AD107" s="43"/>
      <c r="AE107" s="43"/>
      <c r="AF107" s="43"/>
      <c r="AG107" s="43"/>
      <c r="AH107" s="43"/>
    </row>
  </sheetData>
  <sheetProtection sheet="1" objects="1" scenarios="1"/>
  <sortState xmlns:xlrd2="http://schemas.microsoft.com/office/spreadsheetml/2017/richdata2" ref="B12:Q107">
    <sortCondition ref="B12:B107"/>
  </sortState>
  <mergeCells count="9">
    <mergeCell ref="S18:U20"/>
    <mergeCell ref="B1:U1"/>
    <mergeCell ref="B10:B11"/>
    <mergeCell ref="C10:D10"/>
    <mergeCell ref="E10:F10"/>
    <mergeCell ref="G10:G11"/>
    <mergeCell ref="H10:H11"/>
    <mergeCell ref="I10:L10"/>
    <mergeCell ref="O10:Q10"/>
  </mergeCells>
  <phoneticPr fontId="2"/>
  <conditionalFormatting sqref="B12:B107">
    <cfRule type="cellIs" dxfId="5" priority="1" operator="equal">
      <formula>""</formula>
    </cfRule>
  </conditionalFormatting>
  <conditionalFormatting sqref="I12:M107">
    <cfRule type="cellIs" dxfId="4" priority="6" operator="equal">
      <formula>""</formula>
    </cfRule>
  </conditionalFormatting>
  <conditionalFormatting sqref="O12:Q13">
    <cfRule type="cellIs" dxfId="3" priority="3" operator="equal">
      <formula>""</formula>
    </cfRule>
  </conditionalFormatting>
  <conditionalFormatting sqref="S14:V16">
    <cfRule type="containsText" dxfId="2" priority="5" operator="containsText" text="●が多過ぎ！！">
      <formula>NOT(ISERROR(SEARCH("●が多過ぎ！！",S14)))</formula>
    </cfRule>
  </conditionalFormatting>
  <conditionalFormatting sqref="S18:V20">
    <cfRule type="cellIs" dxfId="1" priority="4" operator="equal">
      <formula>"選手重複！！"</formula>
    </cfRule>
  </conditionalFormatting>
  <conditionalFormatting sqref="V12">
    <cfRule type="cellIs" dxfId="0" priority="11" operator="equal">
      <formula>""</formula>
    </cfRule>
  </conditionalFormatting>
  <dataValidations count="3">
    <dataValidation type="list" allowBlank="1" showInputMessage="1" showErrorMessage="1" sqref="M12:M107" xr:uid="{62EB0913-326E-45EC-AFE7-16BF40AF44FC}">
      <formula1>$AH$12:$AH$14</formula1>
    </dataValidation>
    <dataValidation type="list" allowBlank="1" showInputMessage="1" showErrorMessage="1" sqref="I12:I107" xr:uid="{E3E2F956-6DA4-411E-99D0-4CCA14BF67C1}">
      <formula1>$AD$12:$AD$33</formula1>
    </dataValidation>
    <dataValidation type="whole" allowBlank="1" showInputMessage="1" showErrorMessage="1" sqref="B12:B27" xr:uid="{3F57251F-C6AF-4890-BC18-22D7B399B9CE}">
      <formula1>1</formula1>
      <formula2>99999</formula2>
    </dataValidation>
  </dataValidations>
  <pageMargins left="0.7" right="0.7" top="0.75" bottom="0.75" header="0.3" footer="0.3"/>
  <pageSetup paperSize="9" scale="5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FA7B1-A7DD-47AF-A9D7-21E7B2E1399E}">
  <dimension ref="A1:N17"/>
  <sheetViews>
    <sheetView showGridLines="0" view="pageBreakPreview" zoomScaleNormal="100" zoomScaleSheetLayoutView="100" workbookViewId="0">
      <selection sqref="A1:N1"/>
    </sheetView>
  </sheetViews>
  <sheetFormatPr defaultRowHeight="18" x14ac:dyDescent="0.45"/>
  <cols>
    <col min="1" max="1" width="5.3984375" customWidth="1"/>
    <col min="2" max="2" width="19.19921875" bestFit="1" customWidth="1"/>
    <col min="3" max="4" width="2" style="83" customWidth="1"/>
    <col min="5" max="13" width="9.3984375" customWidth="1"/>
    <col min="14" max="14" width="15.5" customWidth="1"/>
    <col min="15" max="15" width="6.09765625" customWidth="1"/>
  </cols>
  <sheetData>
    <row r="1" spans="1:14" ht="38.25" customHeight="1" thickBot="1" x14ac:dyDescent="0.5">
      <c r="A1" s="229" t="s">
        <v>98</v>
      </c>
      <c r="B1" s="230"/>
      <c r="C1" s="230"/>
      <c r="D1" s="230"/>
      <c r="E1" s="230"/>
      <c r="F1" s="230"/>
      <c r="G1" s="230"/>
      <c r="H1" s="230"/>
      <c r="I1" s="230"/>
      <c r="J1" s="230"/>
      <c r="K1" s="230"/>
      <c r="L1" s="230"/>
      <c r="M1" s="230"/>
      <c r="N1" s="231"/>
    </row>
    <row r="2" spans="1:14" ht="25.5" customHeight="1" x14ac:dyDescent="0.45">
      <c r="A2" s="78" t="s">
        <v>94</v>
      </c>
      <c r="B2" s="67"/>
      <c r="C2" s="81"/>
      <c r="D2" s="81"/>
      <c r="E2" s="67"/>
      <c r="F2" s="67"/>
      <c r="G2" s="67"/>
      <c r="H2" s="67"/>
      <c r="I2" s="67"/>
      <c r="J2" s="67"/>
      <c r="K2" s="67"/>
      <c r="L2" s="67"/>
      <c r="M2" s="67"/>
      <c r="N2" s="68"/>
    </row>
    <row r="3" spans="1:14" ht="25.5" customHeight="1" x14ac:dyDescent="0.45">
      <c r="A3" s="60" t="s">
        <v>122</v>
      </c>
      <c r="N3" s="61"/>
    </row>
    <row r="4" spans="1:14" ht="25.5" customHeight="1" thickBot="1" x14ac:dyDescent="0.5">
      <c r="A4" s="63" t="s">
        <v>108</v>
      </c>
      <c r="B4" s="64"/>
      <c r="C4" s="82"/>
      <c r="D4" s="82"/>
      <c r="E4" s="64"/>
      <c r="F4" s="64"/>
      <c r="G4" s="64"/>
      <c r="H4" s="64"/>
      <c r="I4" s="64"/>
      <c r="J4" s="64"/>
      <c r="K4" s="64"/>
      <c r="L4" s="64"/>
      <c r="M4" s="64"/>
      <c r="N4" s="65"/>
    </row>
    <row r="5" spans="1:14" ht="25.5" customHeight="1" thickBot="1" x14ac:dyDescent="0.5"/>
    <row r="6" spans="1:14" x14ac:dyDescent="0.45">
      <c r="A6" s="87" t="s">
        <v>311</v>
      </c>
      <c r="B6" s="67" t="s">
        <v>92</v>
      </c>
      <c r="C6" s="81">
        <f>IF(手順1!E11="選択して下さい",1,0)</f>
        <v>1</v>
      </c>
      <c r="D6" s="84"/>
      <c r="E6" s="232" t="str">
        <f>IF(C6=1,"〇未完了　手順１シートの「団体名欄」を選択してください","●完了")</f>
        <v>〇未完了　手順１シートの「団体名欄」を選択してください</v>
      </c>
      <c r="F6" s="232"/>
      <c r="G6" s="232"/>
      <c r="H6" s="232"/>
      <c r="I6" s="232"/>
      <c r="J6" s="232"/>
      <c r="K6" s="232"/>
      <c r="L6" s="232"/>
      <c r="M6" s="232"/>
      <c r="N6" s="233"/>
    </row>
    <row r="7" spans="1:14" ht="18.600000000000001" thickBot="1" x14ac:dyDescent="0.5">
      <c r="A7" s="88">
        <v>1</v>
      </c>
      <c r="B7" t="s">
        <v>93</v>
      </c>
      <c r="C7" s="83">
        <f>IF(手順1!E12="選択して下さい",1,0)</f>
        <v>0</v>
      </c>
      <c r="D7" s="85"/>
      <c r="E7" s="234" t="str">
        <f>IF(C7=1,"〇未完了　手順１シートの「団体区分欄」を選択してください","●完了")</f>
        <v>●完了</v>
      </c>
      <c r="F7" s="234"/>
      <c r="G7" s="234"/>
      <c r="H7" s="234"/>
      <c r="I7" s="234"/>
      <c r="J7" s="234"/>
      <c r="K7" s="234"/>
      <c r="L7" s="234"/>
      <c r="M7" s="234"/>
      <c r="N7" s="235"/>
    </row>
    <row r="8" spans="1:14" x14ac:dyDescent="0.45">
      <c r="A8" s="89"/>
      <c r="B8" s="67" t="s">
        <v>99</v>
      </c>
      <c r="C8" s="81">
        <f>手順2!Y10</f>
        <v>0</v>
      </c>
      <c r="D8" s="84"/>
      <c r="E8" s="232" t="str">
        <f>IF(C8&gt;=2,"〇未完了　手順２シートの選手に重複があります","●完了")</f>
        <v>●完了</v>
      </c>
      <c r="F8" s="232"/>
      <c r="G8" s="232"/>
      <c r="H8" s="232"/>
      <c r="I8" s="232"/>
      <c r="J8" s="232"/>
      <c r="K8" s="232"/>
      <c r="L8" s="232"/>
      <c r="M8" s="232"/>
      <c r="N8" s="233"/>
    </row>
    <row r="9" spans="1:14" x14ac:dyDescent="0.45">
      <c r="A9" s="90" t="s">
        <v>311</v>
      </c>
      <c r="B9" t="s">
        <v>99</v>
      </c>
      <c r="C9" s="83">
        <f>手順2!X10</f>
        <v>0</v>
      </c>
      <c r="D9" s="85"/>
      <c r="E9" s="234" t="str">
        <f>IF(C9&gt;=1,"〇未完了　手順２シートの選手は上から詰めて入力してください（空白行が途中に入らないように）","●完了")</f>
        <v>●完了</v>
      </c>
      <c r="F9" s="234"/>
      <c r="G9" s="234"/>
      <c r="H9" s="234"/>
      <c r="I9" s="234"/>
      <c r="J9" s="234"/>
      <c r="K9" s="234"/>
      <c r="L9" s="234"/>
      <c r="M9" s="234"/>
      <c r="N9" s="235"/>
    </row>
    <row r="10" spans="1:14" x14ac:dyDescent="0.45">
      <c r="A10" s="90">
        <v>2</v>
      </c>
      <c r="B10" t="s">
        <v>100</v>
      </c>
      <c r="C10" s="134">
        <f>MAX(手順2!Z10,手順2!AA10)</f>
        <v>0</v>
      </c>
      <c r="D10" s="128"/>
      <c r="E10" s="234" t="str">
        <f>IF(C10&gt;=7,"〇未完了　手順２シートのリレーメンバーが多過ぎます","●完了")</f>
        <v>●完了</v>
      </c>
      <c r="F10" s="234"/>
      <c r="G10" s="234"/>
      <c r="H10" s="234"/>
      <c r="I10" s="234"/>
      <c r="J10" s="234"/>
      <c r="K10" s="234"/>
      <c r="L10" s="234"/>
      <c r="M10" s="234"/>
      <c r="N10" s="235"/>
    </row>
    <row r="11" spans="1:14" x14ac:dyDescent="0.45">
      <c r="A11" s="90"/>
      <c r="B11" t="s">
        <v>127</v>
      </c>
      <c r="C11" s="134">
        <f>手順2!Z10</f>
        <v>0</v>
      </c>
      <c r="D11" s="134">
        <f>手順2!AA10</f>
        <v>0</v>
      </c>
      <c r="E11" s="237" t="str">
        <f>IF(C11=0,"●完了",IF(C11&gt;=1,IF(手順2!P12&amp;手順2!Q12="","〇未完了　手順２シートのリレー記録が未入力です",IF(D11=0,"●完了",IF(D11&gt;=1,IF(手順2!P13&amp;手順2!Q13="","〇未完了　手順２シートのリレー記録が未入力です","●完了"),"●完了")))))</f>
        <v>●完了</v>
      </c>
      <c r="F11" s="234"/>
      <c r="G11" s="234"/>
      <c r="H11" s="234"/>
      <c r="I11" s="234"/>
      <c r="J11" s="234"/>
      <c r="K11" s="234"/>
      <c r="L11" s="234"/>
      <c r="M11" s="234"/>
      <c r="N11" s="235"/>
    </row>
    <row r="12" spans="1:14" ht="18.600000000000001" thickBot="1" x14ac:dyDescent="0.5">
      <c r="A12" s="91"/>
      <c r="B12" s="64" t="s">
        <v>101</v>
      </c>
      <c r="C12" s="82">
        <f>手順2!AB10</f>
        <v>0</v>
      </c>
      <c r="D12" s="86"/>
      <c r="E12" s="239" t="str">
        <f>IF(C12&gt;=1,"〇未完了　手順２シートの種目に誤りがあります","●完了")</f>
        <v>●完了</v>
      </c>
      <c r="F12" s="239"/>
      <c r="G12" s="239"/>
      <c r="H12" s="239"/>
      <c r="I12" s="239"/>
      <c r="J12" s="239"/>
      <c r="K12" s="239"/>
      <c r="L12" s="239"/>
      <c r="M12" s="239"/>
      <c r="N12" s="240"/>
    </row>
    <row r="13" spans="1:14" x14ac:dyDescent="0.45">
      <c r="A13" s="92"/>
      <c r="B13" t="s">
        <v>102</v>
      </c>
      <c r="C13" s="83">
        <f>手順3!Y10</f>
        <v>0</v>
      </c>
      <c r="E13" s="236" t="str">
        <f>IF(C13&gt;=2,"〇未完了　手順３シートに選手の重複があります","●完了")</f>
        <v>●完了</v>
      </c>
      <c r="F13" s="232"/>
      <c r="G13" s="232"/>
      <c r="H13" s="232"/>
      <c r="I13" s="232"/>
      <c r="J13" s="232"/>
      <c r="K13" s="232"/>
      <c r="L13" s="232"/>
      <c r="M13" s="232"/>
      <c r="N13" s="233"/>
    </row>
    <row r="14" spans="1:14" x14ac:dyDescent="0.45">
      <c r="A14" s="92" t="s">
        <v>311</v>
      </c>
      <c r="B14" t="s">
        <v>107</v>
      </c>
      <c r="C14" s="83">
        <f>手順3!X10</f>
        <v>-100</v>
      </c>
      <c r="E14" s="237" t="str">
        <f>IF(C14&gt;=1,"〇未完了　手順３シートの選手は上から詰めて入力してください（空白行が途中に入らないように）","●完了")</f>
        <v>●完了</v>
      </c>
      <c r="F14" s="234"/>
      <c r="G14" s="234"/>
      <c r="H14" s="234"/>
      <c r="I14" s="234"/>
      <c r="J14" s="234"/>
      <c r="K14" s="234"/>
      <c r="L14" s="234"/>
      <c r="M14" s="234"/>
      <c r="N14" s="235"/>
    </row>
    <row r="15" spans="1:14" x14ac:dyDescent="0.45">
      <c r="A15" s="92">
        <v>3</v>
      </c>
      <c r="B15" t="s">
        <v>103</v>
      </c>
      <c r="C15" s="134">
        <f>MAX(手順3!Z10,手順3!AA10)</f>
        <v>0</v>
      </c>
      <c r="E15" s="237" t="str">
        <f>IF(C15&gt;=7,"〇未完了　手順３シートのリレーメンバーが多過ぎます","●完了")</f>
        <v>●完了</v>
      </c>
      <c r="F15" s="234"/>
      <c r="G15" s="234"/>
      <c r="H15" s="234"/>
      <c r="I15" s="234"/>
      <c r="J15" s="234"/>
      <c r="K15" s="234"/>
      <c r="L15" s="234"/>
      <c r="M15" s="234"/>
      <c r="N15" s="235"/>
    </row>
    <row r="16" spans="1:14" x14ac:dyDescent="0.45">
      <c r="A16" s="92"/>
      <c r="B16" t="s">
        <v>128</v>
      </c>
      <c r="C16" s="83">
        <f>手順3!Z10</f>
        <v>0</v>
      </c>
      <c r="D16" s="83">
        <f>手順3!AA10</f>
        <v>0</v>
      </c>
      <c r="E16" s="237" t="str">
        <f>IF(C16=0,"●完了",IF(C16&gt;=1,IF(手順3!P12&amp;手順3!Q12="","〇未完了　手順３シートのリレー記録が未入力です",IF(D16=0,"●完了",IF(D16&gt;=1,IF(手順3!P13&amp;手順3!Q13="","〇未完了　手順３シートのリレー記録が未入力です","●完了"))))))</f>
        <v>●完了</v>
      </c>
      <c r="F16" s="234"/>
      <c r="G16" s="234"/>
      <c r="H16" s="234"/>
      <c r="I16" s="234"/>
      <c r="J16" s="234"/>
      <c r="K16" s="234"/>
      <c r="L16" s="234"/>
      <c r="M16" s="234"/>
      <c r="N16" s="235"/>
    </row>
    <row r="17" spans="1:14" ht="18.600000000000001" thickBot="1" x14ac:dyDescent="0.5">
      <c r="A17" s="93"/>
      <c r="B17" s="64" t="s">
        <v>104</v>
      </c>
      <c r="C17" s="82">
        <f>手順3!AB10</f>
        <v>0</v>
      </c>
      <c r="D17" s="82"/>
      <c r="E17" s="238" t="str">
        <f>IF(C17&gt;=1,"〇未完了　手順３シートの種目に誤りがあります","●完了")</f>
        <v>●完了</v>
      </c>
      <c r="F17" s="239"/>
      <c r="G17" s="239"/>
      <c r="H17" s="239"/>
      <c r="I17" s="239"/>
      <c r="J17" s="239"/>
      <c r="K17" s="239"/>
      <c r="L17" s="239"/>
      <c r="M17" s="239"/>
      <c r="N17" s="240"/>
    </row>
  </sheetData>
  <sheetProtection sheet="1" objects="1" scenarios="1"/>
  <mergeCells count="13">
    <mergeCell ref="E13:N13"/>
    <mergeCell ref="E15:N15"/>
    <mergeCell ref="E17:N17"/>
    <mergeCell ref="E9:N9"/>
    <mergeCell ref="E14:N14"/>
    <mergeCell ref="E12:N12"/>
    <mergeCell ref="E11:N11"/>
    <mergeCell ref="E16:N16"/>
    <mergeCell ref="A1:N1"/>
    <mergeCell ref="E6:N6"/>
    <mergeCell ref="E7:N7"/>
    <mergeCell ref="E8:N8"/>
    <mergeCell ref="E10:N10"/>
  </mergeCells>
  <phoneticPr fontId="2"/>
  <pageMargins left="0.7" right="0.7" top="0.75" bottom="0.75" header="0.3" footer="0.3"/>
  <pageSetup paperSize="9" scale="5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6296C-323C-4CA7-B5AD-2F1D401AE443}">
  <sheetPr codeName="Sheet7"/>
  <dimension ref="A1:AO118"/>
  <sheetViews>
    <sheetView showGridLines="0" view="pageBreakPreview" topLeftCell="C2" zoomScaleNormal="100" zoomScaleSheetLayoutView="100" workbookViewId="0">
      <selection activeCell="C2" sqref="C2:U2"/>
    </sheetView>
  </sheetViews>
  <sheetFormatPr defaultRowHeight="18" x14ac:dyDescent="0.45"/>
  <cols>
    <col min="1" max="2" width="0" hidden="1" customWidth="1"/>
    <col min="3" max="3" width="9.19921875" bestFit="1" customWidth="1"/>
    <col min="8" max="9" width="5.19921875" bestFit="1" customWidth="1"/>
    <col min="10" max="10" width="10" customWidth="1"/>
    <col min="11" max="13" width="5.19921875" customWidth="1"/>
    <col min="14" max="14" width="10" customWidth="1"/>
    <col min="15" max="15" width="5.19921875" customWidth="1"/>
    <col min="16" max="17" width="6" customWidth="1"/>
    <col min="18" max="18" width="6" style="101" customWidth="1"/>
    <col min="19" max="19" width="6.8984375" customWidth="1"/>
    <col min="20" max="20" width="6.59765625" customWidth="1"/>
    <col min="21" max="21" width="6.5" customWidth="1"/>
    <col min="22" max="22" width="47.5" customWidth="1"/>
    <col min="23" max="24" width="5.59765625" customWidth="1"/>
    <col min="25" max="25" width="6.5" customWidth="1"/>
    <col min="26" max="26" width="5.69921875" style="58" customWidth="1"/>
    <col min="27" max="28" width="16.09765625" customWidth="1"/>
    <col min="29" max="29" width="15" customWidth="1"/>
    <col min="30" max="30" width="9.5" customWidth="1"/>
    <col min="31" max="32" width="3.5" customWidth="1"/>
    <col min="33" max="33" width="9" customWidth="1"/>
    <col min="34" max="36" width="15" customWidth="1"/>
    <col min="37" max="37" width="6.5" bestFit="1" customWidth="1"/>
    <col min="38" max="38" width="19.69921875" customWidth="1"/>
    <col min="39" max="39" width="19.69921875" bestFit="1" customWidth="1"/>
    <col min="40" max="40" width="8" bestFit="1" customWidth="1"/>
    <col min="41" max="43" width="9" customWidth="1"/>
  </cols>
  <sheetData>
    <row r="1" spans="3:29" ht="18.600000000000001" hidden="1" thickBot="1" x14ac:dyDescent="0.5">
      <c r="C1">
        <v>2</v>
      </c>
      <c r="D1">
        <f>C1+1</f>
        <v>3</v>
      </c>
      <c r="E1">
        <f t="shared" ref="E1:U1" si="0">D1+1</f>
        <v>4</v>
      </c>
      <c r="F1">
        <f t="shared" si="0"/>
        <v>5</v>
      </c>
      <c r="G1">
        <f t="shared" si="0"/>
        <v>6</v>
      </c>
      <c r="H1">
        <f t="shared" si="0"/>
        <v>7</v>
      </c>
      <c r="I1">
        <f t="shared" si="0"/>
        <v>8</v>
      </c>
      <c r="J1">
        <f t="shared" si="0"/>
        <v>9</v>
      </c>
      <c r="K1">
        <f t="shared" si="0"/>
        <v>10</v>
      </c>
      <c r="L1">
        <f t="shared" si="0"/>
        <v>11</v>
      </c>
      <c r="M1">
        <f t="shared" si="0"/>
        <v>12</v>
      </c>
      <c r="N1">
        <f t="shared" si="0"/>
        <v>13</v>
      </c>
      <c r="O1">
        <f t="shared" si="0"/>
        <v>14</v>
      </c>
      <c r="P1">
        <f t="shared" si="0"/>
        <v>15</v>
      </c>
      <c r="Q1">
        <f t="shared" si="0"/>
        <v>16</v>
      </c>
      <c r="R1">
        <f t="shared" si="0"/>
        <v>17</v>
      </c>
      <c r="S1">
        <f t="shared" si="0"/>
        <v>18</v>
      </c>
      <c r="T1">
        <f t="shared" si="0"/>
        <v>19</v>
      </c>
      <c r="U1">
        <f t="shared" si="0"/>
        <v>20</v>
      </c>
    </row>
    <row r="2" spans="3:29" ht="38.25" customHeight="1" thickBot="1" x14ac:dyDescent="0.5">
      <c r="C2" s="253" t="s">
        <v>347</v>
      </c>
      <c r="D2" s="254"/>
      <c r="E2" s="254"/>
      <c r="F2" s="254"/>
      <c r="G2" s="254"/>
      <c r="H2" s="254"/>
      <c r="I2" s="254"/>
      <c r="J2" s="254"/>
      <c r="K2" s="254"/>
      <c r="L2" s="254"/>
      <c r="M2" s="254"/>
      <c r="N2" s="254"/>
      <c r="O2" s="254"/>
      <c r="P2" s="254"/>
      <c r="Q2" s="254"/>
      <c r="R2" s="254"/>
      <c r="S2" s="254"/>
      <c r="T2" s="254"/>
      <c r="U2" s="255"/>
    </row>
    <row r="3" spans="3:29" ht="25.5" customHeight="1" x14ac:dyDescent="0.45">
      <c r="C3" s="127" t="s">
        <v>112</v>
      </c>
      <c r="D3" s="67"/>
      <c r="E3" s="67"/>
      <c r="F3" s="67"/>
      <c r="G3" s="67"/>
      <c r="H3" s="67"/>
      <c r="I3" s="67"/>
      <c r="J3" s="67"/>
      <c r="K3" s="67"/>
      <c r="L3" s="67"/>
      <c r="M3" s="67"/>
      <c r="N3" s="67"/>
      <c r="O3" s="67"/>
      <c r="P3" s="67"/>
      <c r="Q3" s="67"/>
      <c r="R3" s="67"/>
      <c r="S3" s="67"/>
      <c r="T3" s="67"/>
      <c r="U3" s="68"/>
    </row>
    <row r="4" spans="3:29" ht="25.5" customHeight="1" x14ac:dyDescent="0.45">
      <c r="C4" s="60" t="s">
        <v>113</v>
      </c>
      <c r="R4"/>
      <c r="U4" s="61"/>
    </row>
    <row r="5" spans="3:29" ht="25.5" customHeight="1" x14ac:dyDescent="0.45">
      <c r="C5" s="62" t="s">
        <v>343</v>
      </c>
      <c r="R5"/>
      <c r="U5" s="61"/>
    </row>
    <row r="6" spans="3:29" ht="13.5" customHeight="1" x14ac:dyDescent="0.45"/>
    <row r="7" spans="3:29" ht="22.8" thickBot="1" x14ac:dyDescent="0.5">
      <c r="C7" s="256" t="s">
        <v>348</v>
      </c>
      <c r="D7" s="256"/>
      <c r="E7" s="256"/>
      <c r="F7" s="256"/>
      <c r="G7" s="256"/>
      <c r="H7" s="256"/>
      <c r="I7" s="256"/>
      <c r="J7" s="256"/>
      <c r="K7" s="256"/>
      <c r="L7" s="256"/>
      <c r="M7" s="256"/>
      <c r="N7" s="256"/>
      <c r="O7" s="256"/>
      <c r="P7" s="256"/>
      <c r="Q7" s="256"/>
      <c r="R7" s="256"/>
      <c r="S7" s="256"/>
      <c r="T7" s="256"/>
      <c r="U7" s="256"/>
      <c r="V7" s="102"/>
      <c r="W7" s="102"/>
      <c r="X7" s="102"/>
      <c r="Y7" s="102"/>
    </row>
    <row r="8" spans="3:29" x14ac:dyDescent="0.45">
      <c r="C8" s="40" t="s">
        <v>49</v>
      </c>
      <c r="J8" s="40" t="s">
        <v>50</v>
      </c>
      <c r="Q8" s="40" t="s">
        <v>53</v>
      </c>
      <c r="R8"/>
      <c r="AB8" s="78" t="s">
        <v>90</v>
      </c>
      <c r="AC8" s="68"/>
    </row>
    <row r="9" spans="3:29" ht="19.8" x14ac:dyDescent="0.45">
      <c r="C9" s="250" t="s">
        <v>1</v>
      </c>
      <c r="D9" s="250"/>
      <c r="E9" s="250"/>
      <c r="F9" s="243" t="str">
        <f>IF(手順1!E11="","",手順1!E11)</f>
        <v>選択して下さい</v>
      </c>
      <c r="G9" s="243"/>
      <c r="H9" s="243"/>
      <c r="J9" s="10">
        <v>1</v>
      </c>
      <c r="K9" s="243" t="str">
        <f>IF(手順1!K12="","",手順1!K12)</f>
        <v/>
      </c>
      <c r="L9" s="243"/>
      <c r="M9" s="243"/>
      <c r="N9" s="243" t="str">
        <f>IF(手順1!M12="","",手順1!M12)</f>
        <v/>
      </c>
      <c r="O9" s="243"/>
      <c r="P9" s="104"/>
      <c r="Q9" s="243"/>
      <c r="R9" s="243"/>
      <c r="S9" s="103" t="s">
        <v>54</v>
      </c>
      <c r="T9" s="103" t="s">
        <v>55</v>
      </c>
      <c r="U9" s="103" t="s">
        <v>56</v>
      </c>
      <c r="V9" s="101"/>
      <c r="W9" s="101"/>
      <c r="X9" s="101"/>
      <c r="Y9" s="101"/>
      <c r="AB9" s="105" t="s">
        <v>20</v>
      </c>
      <c r="AC9" s="61">
        <v>500</v>
      </c>
    </row>
    <row r="10" spans="3:29" ht="19.8" x14ac:dyDescent="0.45">
      <c r="C10" s="245" t="s">
        <v>3</v>
      </c>
      <c r="D10" s="245"/>
      <c r="E10" s="245"/>
      <c r="F10" s="243" t="str">
        <f>IF(手順1!E12="","",手順1!E12)</f>
        <v>小学</v>
      </c>
      <c r="G10" s="243"/>
      <c r="H10" s="243"/>
      <c r="J10" s="10">
        <v>2</v>
      </c>
      <c r="K10" s="243" t="str">
        <f>IF(手順1!K13="","",手順1!K13)</f>
        <v/>
      </c>
      <c r="L10" s="243"/>
      <c r="M10" s="243"/>
      <c r="N10" s="243" t="str">
        <f>IF(手順1!M13="","",手順1!M13)</f>
        <v/>
      </c>
      <c r="O10" s="243"/>
      <c r="P10" s="106">
        <f>COUNTA(手順2!$B12:$B107)</f>
        <v>0</v>
      </c>
      <c r="Q10" s="243" t="s">
        <v>40</v>
      </c>
      <c r="R10" s="243"/>
      <c r="S10" s="103">
        <f>COUNTA(手順2!I$12:I$107)</f>
        <v>0</v>
      </c>
      <c r="T10" s="103">
        <f>IFERROR(VLOOKUP(F10,AB9:AC12,2,FALSE),"")</f>
        <v>100</v>
      </c>
      <c r="U10" s="103">
        <f>IF(P10=0,0,T10*S10)</f>
        <v>0</v>
      </c>
      <c r="V10" s="101"/>
      <c r="W10" s="101"/>
      <c r="X10" s="101"/>
      <c r="Y10" s="101"/>
      <c r="AB10" s="105" t="s">
        <v>21</v>
      </c>
      <c r="AC10" s="61">
        <v>400</v>
      </c>
    </row>
    <row r="11" spans="3:29" ht="19.8" x14ac:dyDescent="0.45">
      <c r="C11" s="250" t="s">
        <v>5</v>
      </c>
      <c r="D11" s="250"/>
      <c r="E11" s="250"/>
      <c r="F11" s="243" t="str">
        <f>IF(手順1!E13="","",手順1!E13)</f>
        <v/>
      </c>
      <c r="G11" s="243"/>
      <c r="H11" s="243"/>
      <c r="J11" s="10">
        <v>3</v>
      </c>
      <c r="K11" s="243" t="str">
        <f>IF(手順1!K14="","",手順1!K14)</f>
        <v/>
      </c>
      <c r="L11" s="243"/>
      <c r="M11" s="243"/>
      <c r="N11" s="243" t="str">
        <f>IF(手順1!M14="","",手順1!M14)</f>
        <v/>
      </c>
      <c r="O11" s="243"/>
      <c r="P11" s="106">
        <f>COUNTA(手順3!$B12:$B107)</f>
        <v>0</v>
      </c>
      <c r="Q11" s="243" t="s">
        <v>43</v>
      </c>
      <c r="R11" s="243"/>
      <c r="S11" s="103">
        <f>COUNTA(手順3!I$12:I$107)</f>
        <v>0</v>
      </c>
      <c r="T11" s="103">
        <f>IFERROR(VLOOKUP(F10,AB9:AC12,2,FALSE),"")</f>
        <v>100</v>
      </c>
      <c r="U11" s="103">
        <f>IF(P11=0,0,T11*S11)</f>
        <v>0</v>
      </c>
      <c r="V11" s="101"/>
      <c r="W11" s="101"/>
      <c r="X11" s="101"/>
      <c r="Y11" s="101"/>
      <c r="AB11" s="105" t="s">
        <v>22</v>
      </c>
      <c r="AC11" s="61">
        <v>100</v>
      </c>
    </row>
    <row r="12" spans="3:29" ht="19.8" x14ac:dyDescent="0.45">
      <c r="C12" s="250" t="s">
        <v>2</v>
      </c>
      <c r="D12" s="250"/>
      <c r="E12" s="250"/>
      <c r="F12" s="243" t="str">
        <f>IF(手順1!E14="","",手順1!E14)</f>
        <v/>
      </c>
      <c r="G12" s="243"/>
      <c r="H12" s="243"/>
      <c r="J12" s="10">
        <v>4</v>
      </c>
      <c r="K12" s="243" t="str">
        <f>IF(手順1!K15="","",手順1!K15)</f>
        <v/>
      </c>
      <c r="L12" s="243"/>
      <c r="M12" s="243"/>
      <c r="N12" s="243" t="str">
        <f>IF(手順1!M15="","",手順1!M15)</f>
        <v/>
      </c>
      <c r="O12" s="243"/>
      <c r="P12" s="107"/>
      <c r="Q12" s="243" t="s">
        <v>52</v>
      </c>
      <c r="R12" s="243"/>
      <c r="S12" s="103">
        <f>COUNTIF(手順2!Z10:'手順2'!AA10,"&gt;"&amp;0)+COUNTIF(手順3!Z10:'手順3'!AA10,"&gt;"&amp;0)</f>
        <v>0</v>
      </c>
      <c r="T12" s="103">
        <f>AC12</f>
        <v>400</v>
      </c>
      <c r="U12" s="103">
        <f t="shared" ref="U12" si="1">T12*S12</f>
        <v>0</v>
      </c>
      <c r="V12" s="101"/>
      <c r="W12" s="101"/>
      <c r="X12" s="101"/>
      <c r="Y12" s="101"/>
      <c r="AB12" s="105" t="s">
        <v>52</v>
      </c>
      <c r="AC12" s="61">
        <v>400</v>
      </c>
    </row>
    <row r="13" spans="3:29" ht="18.600000000000001" thickBot="1" x14ac:dyDescent="0.5">
      <c r="P13" s="106">
        <f>SUM(P10:P11)</f>
        <v>0</v>
      </c>
      <c r="Q13" s="244" t="s">
        <v>57</v>
      </c>
      <c r="R13" s="244"/>
      <c r="S13" s="247">
        <f>SUM(U10:U12)</f>
        <v>0</v>
      </c>
      <c r="T13" s="248"/>
      <c r="U13" s="249"/>
      <c r="V13" s="80"/>
      <c r="W13" s="80"/>
      <c r="X13" s="80"/>
      <c r="Y13" s="80"/>
      <c r="AB13" s="63" t="s">
        <v>134</v>
      </c>
      <c r="AC13" s="65">
        <v>500</v>
      </c>
    </row>
    <row r="14" spans="3:29" x14ac:dyDescent="0.45">
      <c r="P14" s="106"/>
      <c r="Q14" s="246"/>
      <c r="R14" s="246"/>
      <c r="S14" s="246"/>
      <c r="T14" s="246"/>
      <c r="U14" s="246"/>
      <c r="V14" s="80"/>
      <c r="W14" s="80"/>
      <c r="X14" s="80"/>
      <c r="Y14" s="80"/>
    </row>
    <row r="15" spans="3:29" x14ac:dyDescent="0.45">
      <c r="C15" s="40" t="s">
        <v>51</v>
      </c>
    </row>
    <row r="16" spans="3:29" ht="20.399999999999999" thickBot="1" x14ac:dyDescent="0.5">
      <c r="C16" s="252" t="s">
        <v>14</v>
      </c>
      <c r="D16" s="245" t="s">
        <v>8</v>
      </c>
      <c r="E16" s="245"/>
      <c r="F16" s="245" t="s">
        <v>9</v>
      </c>
      <c r="G16" s="245"/>
      <c r="H16" s="245" t="s">
        <v>13</v>
      </c>
      <c r="I16" s="252" t="s">
        <v>12</v>
      </c>
      <c r="J16" s="245" t="s">
        <v>30</v>
      </c>
      <c r="K16" s="245"/>
      <c r="L16" s="245"/>
      <c r="M16" s="245"/>
      <c r="N16" s="132" t="s">
        <v>310</v>
      </c>
      <c r="O16" s="137"/>
      <c r="P16" s="245" t="s">
        <v>144</v>
      </c>
      <c r="Q16" s="245"/>
      <c r="R16" s="245"/>
      <c r="S16" s="241"/>
      <c r="T16" s="242"/>
      <c r="U16" s="242"/>
      <c r="V16" s="108"/>
      <c r="W16" s="108"/>
      <c r="X16" s="108"/>
      <c r="Y16" s="108"/>
    </row>
    <row r="17" spans="1:41" ht="32.4" x14ac:dyDescent="0.45">
      <c r="C17" s="251"/>
      <c r="D17" s="109" t="s">
        <v>7</v>
      </c>
      <c r="E17" s="109" t="s">
        <v>6</v>
      </c>
      <c r="F17" s="109" t="s">
        <v>10</v>
      </c>
      <c r="G17" s="109" t="s">
        <v>11</v>
      </c>
      <c r="H17" s="251"/>
      <c r="I17" s="251"/>
      <c r="J17" s="109" t="s">
        <v>31</v>
      </c>
      <c r="K17" s="110" t="s">
        <v>32</v>
      </c>
      <c r="L17" s="111" t="s">
        <v>37</v>
      </c>
      <c r="M17" s="112" t="s">
        <v>82</v>
      </c>
      <c r="N17" s="133" t="s">
        <v>38</v>
      </c>
      <c r="O17" s="135"/>
      <c r="P17" s="113" t="s">
        <v>32</v>
      </c>
      <c r="Q17" s="113" t="s">
        <v>33</v>
      </c>
      <c r="R17" s="114" t="s">
        <v>34</v>
      </c>
      <c r="S17" s="138"/>
      <c r="T17" s="135"/>
      <c r="U17" s="115"/>
      <c r="V17" s="115"/>
      <c r="W17" s="41" t="s">
        <v>137</v>
      </c>
      <c r="X17" s="41" t="s">
        <v>138</v>
      </c>
      <c r="Y17" s="41" t="s">
        <v>135</v>
      </c>
      <c r="Z17" s="41" t="s">
        <v>136</v>
      </c>
      <c r="AA17" s="116" t="s">
        <v>0</v>
      </c>
      <c r="AB17" s="117" t="s">
        <v>73</v>
      </c>
      <c r="AC17" s="117" t="s">
        <v>58</v>
      </c>
      <c r="AD17" s="117" t="s">
        <v>59</v>
      </c>
      <c r="AE17" s="117" t="s">
        <v>60</v>
      </c>
      <c r="AF17" s="117" t="s">
        <v>61</v>
      </c>
      <c r="AG17" s="117" t="s">
        <v>62</v>
      </c>
      <c r="AH17" s="117" t="s">
        <v>63</v>
      </c>
      <c r="AI17" s="117" t="s">
        <v>64</v>
      </c>
      <c r="AJ17" s="117"/>
      <c r="AK17" s="118" t="s">
        <v>109</v>
      </c>
      <c r="AM17" s="119" t="s">
        <v>91</v>
      </c>
    </row>
    <row r="18" spans="1:41" x14ac:dyDescent="0.45">
      <c r="A18">
        <v>1</v>
      </c>
      <c r="B18" t="str">
        <f>IF(手順2!A12=手順５!A18,手順５!A18,手順3!A12)</f>
        <v/>
      </c>
      <c r="C18" s="10" t="str">
        <f>IFERROR(VLOOKUP($B18,手順2!$A$12:$P$107,C$1,FALSE),"")&amp;IFERROR(VLOOKUP($B18,手順3!$A$12:$Q$107,C$1,FALSE),"")</f>
        <v/>
      </c>
      <c r="D18" s="10" t="str">
        <f>IFERROR(VLOOKUP($B18,手順2!$A$12:$P$107,D$1,FALSE),"")&amp;IFERROR(VLOOKUP($B18,手順3!$A$12:$Q$107,D$1,FALSE),"")</f>
        <v/>
      </c>
      <c r="E18" s="10" t="str">
        <f>IFERROR(VLOOKUP($B18,手順2!$A$12:$P$107,E$1,FALSE),"")&amp;IFERROR(VLOOKUP($B18,手順3!$A$12:$Q$107,E$1,FALSE),"")</f>
        <v/>
      </c>
      <c r="F18" s="10" t="str">
        <f>IFERROR(VLOOKUP($B18,手順2!$A$12:$P$107,F$1,FALSE),"")&amp;IFERROR(VLOOKUP($B18,手順3!$A$12:$Q$107,F$1,FALSE),"")</f>
        <v/>
      </c>
      <c r="G18" s="10" t="str">
        <f>IFERROR(VLOOKUP($B18,手順2!$A$12:$P$107,G$1,FALSE),"")&amp;IFERROR(VLOOKUP($B18,手順3!$A$12:$Q$107,G$1,FALSE),"")</f>
        <v/>
      </c>
      <c r="H18" s="10" t="str">
        <f>IFERROR(VLOOKUP($B18,手順2!$A$12:$P$107,H$1,FALSE),"")&amp;IFERROR(VLOOKUP($B18,手順3!$A$12:$Q$107,H$1,FALSE),"")</f>
        <v/>
      </c>
      <c r="I18" s="10" t="str">
        <f>IFERROR(VLOOKUP($B18,手順2!$A$12:$P$107,I$1,FALSE),"")&amp;IFERROR(VLOOKUP($B18,手順3!$A$12:$Q$107,I$1,FALSE),"")</f>
        <v/>
      </c>
      <c r="J18" s="100" t="str">
        <f>IFERROR(VLOOKUP($B18,手順2!$A$12:$P$107,J$1,FALSE),"")&amp;IFERROR(VLOOKUP($B18,手順3!$A$12:$Q$107,J$1,FALSE),"")</f>
        <v/>
      </c>
      <c r="K18" s="131" t="str">
        <f>IF(J18="","",IF(IFERROR(VLOOKUP($B18,手順2!$A$12:$P$107,K$1,FALSE),"")&amp;IFERROR(VLOOKUP($B18,手順3!$A$12:$Q$107,K$1,FALSE),"")="",0,IFERROR(VLOOKUP($B18,手順2!$A$12:$P$107,K$1,FALSE),"")&amp;IFERROR(VLOOKUP($B18,手順3!$A$12:$Q$107,K$1,FALSE),"")))</f>
        <v/>
      </c>
      <c r="L18" s="131" t="str">
        <f>IF(J18="","",IF(IFERROR(VLOOKUP($B18,手順2!$A$12:$P$107,L$1,FALSE),"")&amp;IFERROR(VLOOKUP($B18,手順3!$A$12:$Q$107,L$1,FALSE),"")="",0,IFERROR(VLOOKUP($B18,手順2!$A$12:$P$107,L$1,FALSE),"")&amp;IFERROR(VLOOKUP($B18,手順3!$A$12:$Q$107,L$1,FALSE),"")))</f>
        <v/>
      </c>
      <c r="M18" s="131" t="str">
        <f>IF(J18="","",IF(IFERROR(VLOOKUP($B18,手順2!$A$12:$P$107,M$1,FALSE),"")&amp;IFERROR(VLOOKUP($B18,手順3!$A$12:$Q$107,M$1,FALSE),"")="",0,IFERROR(VLOOKUP($B18,手順2!$A$12:$P$107,M$1,FALSE),"")&amp;IFERROR(VLOOKUP($B18,手順3!$A$12:$Q$107,M$1,FALSE),"")))</f>
        <v/>
      </c>
      <c r="N18" s="10" t="str">
        <f>IFERROR(VLOOKUP($B18,手順2!$A$12:$P$107,N$1,FALSE),"")&amp;IFERROR(VLOOKUP($B18,手順3!$A$12:$Q$107,N$1,FALSE),"")</f>
        <v/>
      </c>
      <c r="O18" s="136" t="s">
        <v>139</v>
      </c>
      <c r="P18" s="103" t="str">
        <f>IF(手順2!P12="","",IF(手順2!O12="",0,手順2!O12))</f>
        <v/>
      </c>
      <c r="Q18" s="103" t="str">
        <f>IF(手順2!P12="","",手順2!P12)</f>
        <v/>
      </c>
      <c r="R18" s="103" t="str">
        <f>IF(手順2!Q12="","",手順2!Q12)</f>
        <v/>
      </c>
      <c r="S18" s="139"/>
      <c r="T18" s="101"/>
      <c r="U18" s="101"/>
      <c r="V18" s="101"/>
      <c r="W18" s="41" t="str">
        <f>IF($AA18="","",COUNTIF($AK$18:$AK18,W$17))</f>
        <v/>
      </c>
      <c r="X18" s="41" t="str">
        <f>IF($AA18="","",COUNTIF($AK$18:$AK18,X$17))</f>
        <v/>
      </c>
      <c r="Y18" s="41" t="str">
        <f>IF($AA18="","",COUNTIF($AK$18:$AK18,Y$17))</f>
        <v/>
      </c>
      <c r="Z18" s="41" t="str">
        <f>IF($AA18="","",COUNTIF($AK$18:$AK18,Z$17))</f>
        <v/>
      </c>
      <c r="AA18" s="120" t="str">
        <f>IF(C18="","",$F$9)</f>
        <v/>
      </c>
      <c r="AB18" s="121" t="str">
        <f>IF(AA18="","",AE18*100000000+AG18*100+RIGHT(AH18,2))</f>
        <v/>
      </c>
      <c r="AC18" s="42" t="str">
        <f>IF(C18="","",IF(LEN(D18)+LEN(E18)&lt;4,D18&amp;"    "&amp;E18&amp;"("&amp;H18&amp;")",IF(LEN(D18)+LEN(E18)&gt;4,D18&amp;E18&amp;"("&amp;H18&amp;")",D18&amp;"  "&amp;E18&amp;"("&amp;H18&amp;")")))</f>
        <v/>
      </c>
      <c r="AD18" s="121" t="str">
        <f>IF(C18="","",F18&amp;" "&amp;G18)</f>
        <v/>
      </c>
      <c r="AE18" s="121" t="str">
        <f>IF(C18="","",IF(I18="男",1,2))</f>
        <v/>
      </c>
      <c r="AF18" s="121" t="str">
        <f>IF(C18="","",28)</f>
        <v/>
      </c>
      <c r="AG18" s="121" t="str">
        <f>IF(C18="","",LEFT(AA18,6))</f>
        <v/>
      </c>
      <c r="AH18" s="121" t="str">
        <f>IF(C18="","",C18)</f>
        <v/>
      </c>
      <c r="AI18" s="121" t="str">
        <f>IF(J18="","",IF(VLOOKUP(J18,$AM$18:$AO$102,3,FALSE)&gt;=71,VLOOKUP(J18,$AM$18:$AO$102,2,FALSE)&amp;TEXT(L18,"00")&amp;TEXT(M18,"00"),VLOOKUP(J18,$AM$18:$AO$102,2,FALSE)&amp;TEXT(K18,"00")&amp;TEXT(L18,"00")&amp;TEXT(M18,"00")))</f>
        <v/>
      </c>
      <c r="AJ18" s="121"/>
      <c r="AK18" s="122" t="str">
        <f>IF(N18="","",N18)</f>
        <v/>
      </c>
      <c r="AM18" t="str">
        <f>種目情報!A1</f>
        <v>女800ｍｵｰﾌﾟﾝ</v>
      </c>
      <c r="AN18" t="str">
        <f>種目情報!B1</f>
        <v>00626 0</v>
      </c>
      <c r="AO18">
        <f>種目情報!C1</f>
        <v>6</v>
      </c>
    </row>
    <row r="19" spans="1:41" ht="19.8" x14ac:dyDescent="0.45">
      <c r="A19">
        <v>2</v>
      </c>
      <c r="B19" t="str">
        <f>IFERROR(IF(B18=手順3!$A$11,"",IF(B18&lt;=100,IF(手順2!A13=手順５!A19,手順５!A19,手順3!$A$12),B18+1)),"")</f>
        <v/>
      </c>
      <c r="C19" s="10" t="str">
        <f>IFERROR(VLOOKUP($B19,手順2!$A$12:$P$107,C$1,FALSE),"")&amp;IFERROR(VLOOKUP($B19,手順3!$A$12:$Q$107,C$1,FALSE),"")</f>
        <v/>
      </c>
      <c r="D19" s="10" t="str">
        <f>IFERROR(VLOOKUP($B19,手順2!$A$12:$P$107,D$1,FALSE),"")&amp;IFERROR(VLOOKUP($B19,手順3!$A$12:$Q$107,D$1,FALSE),"")</f>
        <v/>
      </c>
      <c r="E19" s="10" t="str">
        <f>IFERROR(VLOOKUP($B19,手順2!$A$12:$P$107,E$1,FALSE),"")&amp;IFERROR(VLOOKUP($B19,手順3!$A$12:$Q$107,E$1,FALSE),"")</f>
        <v/>
      </c>
      <c r="F19" s="10" t="str">
        <f>IFERROR(VLOOKUP($B19,手順2!$A$12:$P$107,F$1,FALSE),"")&amp;IFERROR(VLOOKUP($B19,手順3!$A$12:$Q$107,F$1,FALSE),"")</f>
        <v/>
      </c>
      <c r="G19" s="10" t="str">
        <f>IFERROR(VLOOKUP($B19,手順2!$A$12:$P$107,G$1,FALSE),"")&amp;IFERROR(VLOOKUP($B19,手順3!$A$12:$Q$107,G$1,FALSE),"")</f>
        <v/>
      </c>
      <c r="H19" s="10" t="str">
        <f>IFERROR(VLOOKUP($B19,手順2!$A$12:$P$107,H$1,FALSE),"")&amp;IFERROR(VLOOKUP($B19,手順3!$A$12:$Q$107,H$1,FALSE),"")</f>
        <v/>
      </c>
      <c r="I19" s="10" t="str">
        <f>IFERROR(VLOOKUP($B19,手順2!$A$12:$P$107,I$1,FALSE),"")&amp;IFERROR(VLOOKUP($B19,手順3!$A$12:$Q$107,I$1,FALSE),"")</f>
        <v/>
      </c>
      <c r="J19" s="100" t="str">
        <f>IFERROR(VLOOKUP($B19,手順2!$A$12:$P$107,J$1,FALSE),"")&amp;IFERROR(VLOOKUP($B19,手順3!$A$12:$Q$107,J$1,FALSE),"")</f>
        <v/>
      </c>
      <c r="K19" s="131" t="str">
        <f>IF(J19="","",IF(IFERROR(VLOOKUP($B19,手順2!$A$12:$P$107,K$1,FALSE),"")&amp;IFERROR(VLOOKUP($B19,手順3!$A$12:$Q$107,K$1,FALSE),"")="",0,IFERROR(VLOOKUP($B19,手順2!$A$12:$P$107,K$1,FALSE),"")&amp;IFERROR(VLOOKUP($B19,手順3!$A$12:$Q$107,K$1,FALSE),"")))</f>
        <v/>
      </c>
      <c r="L19" s="131" t="str">
        <f>IF(J19="","",IF(IFERROR(VLOOKUP($B19,手順2!$A$12:$P$107,L$1,FALSE),"")&amp;IFERROR(VLOOKUP($B19,手順3!$A$12:$Q$107,L$1,FALSE),"")="",0,IFERROR(VLOOKUP($B19,手順2!$A$12:$P$107,L$1,FALSE),"")&amp;IFERROR(VLOOKUP($B19,手順3!$A$12:$Q$107,L$1,FALSE),"")))</f>
        <v/>
      </c>
      <c r="M19" s="131" t="str">
        <f>IF(J19="","",IF(IFERROR(VLOOKUP($B19,手順2!$A$12:$P$107,M$1,FALSE),"")&amp;IFERROR(VLOOKUP($B19,手順3!$A$12:$Q$107,M$1,FALSE),"")="",0,IFERROR(VLOOKUP($B19,手順2!$A$12:$P$107,M$1,FALSE),"")&amp;IFERROR(VLOOKUP($B19,手順3!$A$12:$Q$107,M$1,FALSE),"")))</f>
        <v/>
      </c>
      <c r="N19" s="10" t="str">
        <f>IFERROR(VLOOKUP($B19,手順2!$A$12:$P$107,N$1,FALSE),"")&amp;IFERROR(VLOOKUP($B19,手順3!$A$12:$Q$107,N$1,FALSE),"")</f>
        <v/>
      </c>
      <c r="O19" s="136" t="s">
        <v>140</v>
      </c>
      <c r="P19" s="103" t="str">
        <f>IF(手順2!P13="","",IF(手順2!O13="",0,手順2!O13))</f>
        <v/>
      </c>
      <c r="Q19" s="103" t="str">
        <f>IF(手順2!P13="","",手順2!P13)</f>
        <v/>
      </c>
      <c r="R19" s="103" t="str">
        <f>IF(手順2!Q13="","",手順2!Q13)</f>
        <v/>
      </c>
      <c r="S19" s="241"/>
      <c r="T19" s="242"/>
      <c r="U19" s="242"/>
      <c r="V19" s="108"/>
      <c r="W19" s="41" t="str">
        <f>IF($AA19="","",COUNTIF($AK$18:$AK19,W$17))</f>
        <v/>
      </c>
      <c r="X19" s="41" t="str">
        <f>IF($AA19="","",COUNTIF($AK$18:$AK19,X$17))</f>
        <v/>
      </c>
      <c r="Y19" s="41" t="str">
        <f>IF($AA19="","",COUNTIF($AK$18:$AK19,Y$17))</f>
        <v/>
      </c>
      <c r="Z19" s="41" t="str">
        <f>IF($AA19="","",COUNTIF($AK$18:$AK19,Z$17))</f>
        <v/>
      </c>
      <c r="AA19" s="120" t="str">
        <f t="shared" ref="AA19:AA82" si="2">IF(C19="","",$F$9)</f>
        <v/>
      </c>
      <c r="AB19" s="121" t="str">
        <f t="shared" ref="AB19:AB82" si="3">IF(AA19="","",AE19*100000000+AG19*100+RIGHT(AH19,2))</f>
        <v/>
      </c>
      <c r="AC19" s="42" t="str">
        <f t="shared" ref="AC19:AC82" si="4">IF(C19="","",IF(LEN(D19)+LEN(E19)&lt;4,D19&amp;"    "&amp;E19&amp;"("&amp;H19&amp;")",IF(LEN(D19)+LEN(E19)&gt;4,D19&amp;E19&amp;"("&amp;H19&amp;")",D19&amp;"  "&amp;E19&amp;"("&amp;H19&amp;")")))</f>
        <v/>
      </c>
      <c r="AD19" s="121" t="str">
        <f t="shared" ref="AD19:AD82" si="5">IF(C19="","",F19&amp;" "&amp;G19)</f>
        <v/>
      </c>
      <c r="AE19" s="121" t="str">
        <f t="shared" ref="AE19:AE82" si="6">IF(C19="","",IF(I19="男",1,2))</f>
        <v/>
      </c>
      <c r="AF19" s="121" t="str">
        <f t="shared" ref="AF19:AF82" si="7">IF(C19="","",28)</f>
        <v/>
      </c>
      <c r="AG19" s="121" t="str">
        <f t="shared" ref="AG19:AG82" si="8">IF(C19="","",LEFT(AA19,6))</f>
        <v/>
      </c>
      <c r="AH19" s="121" t="str">
        <f t="shared" ref="AH19:AH82" si="9">IF(C19="","",C19)</f>
        <v/>
      </c>
      <c r="AI19" s="121" t="str">
        <f t="shared" ref="AI19:AI82" si="10">IF(J19="","",IF(VLOOKUP(J19,$AM$18:$AO$102,3,FALSE)&gt;=71,VLOOKUP(J19,$AM$18:$AO$102,2,FALSE)&amp;TEXT(L19,"00")&amp;TEXT(M19,"00"),VLOOKUP(J19,$AM$18:$AO$102,2,FALSE)&amp;TEXT(K19,"00")&amp;TEXT(L19,"00")&amp;TEXT(M19,"00")))</f>
        <v/>
      </c>
      <c r="AJ19" s="121"/>
      <c r="AK19" s="122" t="str">
        <f t="shared" ref="AK19:AK82" si="11">IF(N19="","",N19)</f>
        <v/>
      </c>
      <c r="AM19" t="str">
        <f>種目情報!A2</f>
        <v>男1500ｍｵｰﾌﾟﾝ</v>
      </c>
      <c r="AN19" t="str">
        <f>種目情報!B2</f>
        <v>00826 0</v>
      </c>
      <c r="AO19">
        <f>種目情報!C2</f>
        <v>8</v>
      </c>
    </row>
    <row r="20" spans="1:41" ht="19.8" x14ac:dyDescent="0.45">
      <c r="A20">
        <v>3</v>
      </c>
      <c r="B20" t="str">
        <f>IFERROR(IF(B19=手順3!$A$11,"",IF(B19&lt;=100,IF(手順2!A14=手順５!A20,手順５!A20,手順3!$A$12),B19+1)),"")</f>
        <v/>
      </c>
      <c r="C20" s="10" t="str">
        <f>IFERROR(VLOOKUP($B20,手順2!$A$12:$P$107,C$1,FALSE),"")&amp;IFERROR(VLOOKUP($B20,手順3!$A$12:$Q$107,C$1,FALSE),"")</f>
        <v/>
      </c>
      <c r="D20" s="10" t="str">
        <f>IFERROR(VLOOKUP($B20,手順2!$A$12:$P$107,D$1,FALSE),"")&amp;IFERROR(VLOOKUP($B20,手順3!$A$12:$Q$107,D$1,FALSE),"")</f>
        <v/>
      </c>
      <c r="E20" s="10" t="str">
        <f>IFERROR(VLOOKUP($B20,手順2!$A$12:$P$107,E$1,FALSE),"")&amp;IFERROR(VLOOKUP($B20,手順3!$A$12:$Q$107,E$1,FALSE),"")</f>
        <v/>
      </c>
      <c r="F20" s="10" t="str">
        <f>IFERROR(VLOOKUP($B20,手順2!$A$12:$P$107,F$1,FALSE),"")&amp;IFERROR(VLOOKUP($B20,手順3!$A$12:$Q$107,F$1,FALSE),"")</f>
        <v/>
      </c>
      <c r="G20" s="10" t="str">
        <f>IFERROR(VLOOKUP($B20,手順2!$A$12:$P$107,G$1,FALSE),"")&amp;IFERROR(VLOOKUP($B20,手順3!$A$12:$Q$107,G$1,FALSE),"")</f>
        <v/>
      </c>
      <c r="H20" s="10" t="str">
        <f>IFERROR(VLOOKUP($B20,手順2!$A$12:$P$107,H$1,FALSE),"")&amp;IFERROR(VLOOKUP($B20,手順3!$A$12:$Q$107,H$1,FALSE),"")</f>
        <v/>
      </c>
      <c r="I20" s="10" t="str">
        <f>IFERROR(VLOOKUP($B20,手順2!$A$12:$P$107,I$1,FALSE),"")&amp;IFERROR(VLOOKUP($B20,手順3!$A$12:$Q$107,I$1,FALSE),"")</f>
        <v/>
      </c>
      <c r="J20" s="100" t="str">
        <f>IFERROR(VLOOKUP($B20,手順2!$A$12:$P$107,J$1,FALSE),"")&amp;IFERROR(VLOOKUP($B20,手順3!$A$12:$Q$107,J$1,FALSE),"")</f>
        <v/>
      </c>
      <c r="K20" s="131" t="str">
        <f>IF(J20="","",IF(IFERROR(VLOOKUP($B20,手順2!$A$12:$P$107,K$1,FALSE),"")&amp;IFERROR(VLOOKUP($B20,手順3!$A$12:$Q$107,K$1,FALSE),"")="",0,IFERROR(VLOOKUP($B20,手順2!$A$12:$P$107,K$1,FALSE),"")&amp;IFERROR(VLOOKUP($B20,手順3!$A$12:$Q$107,K$1,FALSE),"")))</f>
        <v/>
      </c>
      <c r="L20" s="131" t="str">
        <f>IF(J20="","",IF(IFERROR(VLOOKUP($B20,手順2!$A$12:$P$107,L$1,FALSE),"")&amp;IFERROR(VLOOKUP($B20,手順3!$A$12:$Q$107,L$1,FALSE),"")="",0,IFERROR(VLOOKUP($B20,手順2!$A$12:$P$107,L$1,FALSE),"")&amp;IFERROR(VLOOKUP($B20,手順3!$A$12:$Q$107,L$1,FALSE),"")))</f>
        <v/>
      </c>
      <c r="M20" s="131" t="str">
        <f>IF(J20="","",IF(IFERROR(VLOOKUP($B20,手順2!$A$12:$P$107,M$1,FALSE),"")&amp;IFERROR(VLOOKUP($B20,手順3!$A$12:$Q$107,M$1,FALSE),"")="",0,IFERROR(VLOOKUP($B20,手順2!$A$12:$P$107,M$1,FALSE),"")&amp;IFERROR(VLOOKUP($B20,手順3!$A$12:$Q$107,M$1,FALSE),"")))</f>
        <v/>
      </c>
      <c r="N20" s="10" t="str">
        <f>IFERROR(VLOOKUP($B20,手順2!$A$12:$P$107,N$1,FALSE),"")&amp;IFERROR(VLOOKUP($B20,手順3!$A$12:$Q$107,N$1,FALSE),"")</f>
        <v/>
      </c>
      <c r="O20" s="136"/>
      <c r="P20" s="245" t="s">
        <v>145</v>
      </c>
      <c r="Q20" s="245"/>
      <c r="R20" s="245"/>
      <c r="S20" s="138"/>
      <c r="T20" s="135"/>
      <c r="U20" s="115"/>
      <c r="V20" s="115"/>
      <c r="W20" s="41" t="str">
        <f>IF($AA20="","",COUNTIF($AK$18:$AK20,W$17))</f>
        <v/>
      </c>
      <c r="X20" s="41" t="str">
        <f>IF($AA20="","",COUNTIF($AK$18:$AK20,X$17))</f>
        <v/>
      </c>
      <c r="Y20" s="41" t="str">
        <f>IF($AA20="","",COUNTIF($AK$18:$AK20,Y$17))</f>
        <v/>
      </c>
      <c r="Z20" s="41" t="str">
        <f>IF($AA20="","",COUNTIF($AK$18:$AK20,Z$17))</f>
        <v/>
      </c>
      <c r="AA20" s="120" t="str">
        <f t="shared" si="2"/>
        <v/>
      </c>
      <c r="AB20" s="121" t="str">
        <f t="shared" si="3"/>
        <v/>
      </c>
      <c r="AC20" s="42" t="str">
        <f t="shared" si="4"/>
        <v/>
      </c>
      <c r="AD20" s="121" t="str">
        <f t="shared" si="5"/>
        <v/>
      </c>
      <c r="AE20" s="121" t="str">
        <f t="shared" si="6"/>
        <v/>
      </c>
      <c r="AF20" s="121" t="str">
        <f t="shared" si="7"/>
        <v/>
      </c>
      <c r="AG20" s="121" t="str">
        <f t="shared" si="8"/>
        <v/>
      </c>
      <c r="AH20" s="121" t="str">
        <f t="shared" si="9"/>
        <v/>
      </c>
      <c r="AI20" s="121" t="str">
        <f t="shared" si="10"/>
        <v/>
      </c>
      <c r="AJ20" s="121"/>
      <c r="AK20" s="122" t="str">
        <f t="shared" si="11"/>
        <v/>
      </c>
      <c r="AM20">
        <f>種目情報!A3</f>
        <v>0</v>
      </c>
      <c r="AN20">
        <f>種目情報!B3</f>
        <v>0</v>
      </c>
      <c r="AO20">
        <f>種目情報!C3</f>
        <v>0</v>
      </c>
    </row>
    <row r="21" spans="1:41" x14ac:dyDescent="0.45">
      <c r="A21">
        <v>4</v>
      </c>
      <c r="B21" t="str">
        <f>IFERROR(IF(B20=手順3!$A$11,"",IF(B20&lt;=100,IF(手順2!A15=手順５!A21,手順５!A21,手順3!$A$12),B20+1)),"")</f>
        <v/>
      </c>
      <c r="C21" s="10" t="str">
        <f>IFERROR(VLOOKUP($B21,手順2!$A$12:$P$107,C$1,FALSE),"")&amp;IFERROR(VLOOKUP($B21,手順3!$A$12:$Q$107,C$1,FALSE),"")</f>
        <v/>
      </c>
      <c r="D21" s="10" t="str">
        <f>IFERROR(VLOOKUP($B21,手順2!$A$12:$P$107,D$1,FALSE),"")&amp;IFERROR(VLOOKUP($B21,手順3!$A$12:$Q$107,D$1,FALSE),"")</f>
        <v/>
      </c>
      <c r="E21" s="10" t="str">
        <f>IFERROR(VLOOKUP($B21,手順2!$A$12:$P$107,E$1,FALSE),"")&amp;IFERROR(VLOOKUP($B21,手順3!$A$12:$Q$107,E$1,FALSE),"")</f>
        <v/>
      </c>
      <c r="F21" s="10" t="str">
        <f>IFERROR(VLOOKUP($B21,手順2!$A$12:$P$107,F$1,FALSE),"")&amp;IFERROR(VLOOKUP($B21,手順3!$A$12:$Q$107,F$1,FALSE),"")</f>
        <v/>
      </c>
      <c r="G21" s="10" t="str">
        <f>IFERROR(VLOOKUP($B21,手順2!$A$12:$P$107,G$1,FALSE),"")&amp;IFERROR(VLOOKUP($B21,手順3!$A$12:$Q$107,G$1,FALSE),"")</f>
        <v/>
      </c>
      <c r="H21" s="10" t="str">
        <f>IFERROR(VLOOKUP($B21,手順2!$A$12:$P$107,H$1,FALSE),"")&amp;IFERROR(VLOOKUP($B21,手順3!$A$12:$Q$107,H$1,FALSE),"")</f>
        <v/>
      </c>
      <c r="I21" s="10" t="str">
        <f>IFERROR(VLOOKUP($B21,手順2!$A$12:$P$107,I$1,FALSE),"")&amp;IFERROR(VLOOKUP($B21,手順3!$A$12:$Q$107,I$1,FALSE),"")</f>
        <v/>
      </c>
      <c r="J21" s="100" t="str">
        <f>IFERROR(VLOOKUP($B21,手順2!$A$12:$P$107,J$1,FALSE),"")&amp;IFERROR(VLOOKUP($B21,手順3!$A$12:$Q$107,J$1,FALSE),"")</f>
        <v/>
      </c>
      <c r="K21" s="131" t="str">
        <f>IF(J21="","",IF(IFERROR(VLOOKUP($B21,手順2!$A$12:$P$107,K$1,FALSE),"")&amp;IFERROR(VLOOKUP($B21,手順3!$A$12:$Q$107,K$1,FALSE),"")="",0,IFERROR(VLOOKUP($B21,手順2!$A$12:$P$107,K$1,FALSE),"")&amp;IFERROR(VLOOKUP($B21,手順3!$A$12:$Q$107,K$1,FALSE),"")))</f>
        <v/>
      </c>
      <c r="L21" s="131" t="str">
        <f>IF(J21="","",IF(IFERROR(VLOOKUP($B21,手順2!$A$12:$P$107,L$1,FALSE),"")&amp;IFERROR(VLOOKUP($B21,手順3!$A$12:$Q$107,L$1,FALSE),"")="",0,IFERROR(VLOOKUP($B21,手順2!$A$12:$P$107,L$1,FALSE),"")&amp;IFERROR(VLOOKUP($B21,手順3!$A$12:$Q$107,L$1,FALSE),"")))</f>
        <v/>
      </c>
      <c r="M21" s="131" t="str">
        <f>IF(J21="","",IF(IFERROR(VLOOKUP($B21,手順2!$A$12:$P$107,M$1,FALSE),"")&amp;IFERROR(VLOOKUP($B21,手順3!$A$12:$Q$107,M$1,FALSE),"")="",0,IFERROR(VLOOKUP($B21,手順2!$A$12:$P$107,M$1,FALSE),"")&amp;IFERROR(VLOOKUP($B21,手順3!$A$12:$Q$107,M$1,FALSE),"")))</f>
        <v/>
      </c>
      <c r="N21" s="10" t="str">
        <f>IFERROR(VLOOKUP($B21,手順2!$A$12:$P$107,N$1,FALSE),"")&amp;IFERROR(VLOOKUP($B21,手順3!$A$12:$Q$107,N$1,FALSE),"")</f>
        <v/>
      </c>
      <c r="O21" s="136" t="s">
        <v>139</v>
      </c>
      <c r="P21" s="103" t="str">
        <f>IF(手順3!P12="","",IF(手順3!O12="",0,手順3!O12))</f>
        <v/>
      </c>
      <c r="Q21" s="103" t="str">
        <f>IF(手順3!P12="","",手順3!P12)</f>
        <v/>
      </c>
      <c r="R21" s="103" t="str">
        <f>IF(手順3!Q12="","",手順3!Q12)</f>
        <v/>
      </c>
      <c r="S21" s="139"/>
      <c r="T21" s="101"/>
      <c r="U21" s="101"/>
      <c r="V21" s="101"/>
      <c r="W21" s="41" t="str">
        <f>IF($AA21="","",COUNTIF($AK$18:$AK21,W$17))</f>
        <v/>
      </c>
      <c r="X21" s="41" t="str">
        <f>IF($AA21="","",COUNTIF($AK$18:$AK21,X$17))</f>
        <v/>
      </c>
      <c r="Y21" s="41" t="str">
        <f>IF($AA21="","",COUNTIF($AK$18:$AK21,Y$17))</f>
        <v/>
      </c>
      <c r="Z21" s="41" t="str">
        <f>IF($AA21="","",COUNTIF($AK$18:$AK21,Z$17))</f>
        <v/>
      </c>
      <c r="AA21" s="120" t="str">
        <f t="shared" si="2"/>
        <v/>
      </c>
      <c r="AB21" s="121" t="str">
        <f t="shared" si="3"/>
        <v/>
      </c>
      <c r="AC21" s="42" t="str">
        <f t="shared" si="4"/>
        <v/>
      </c>
      <c r="AD21" s="121" t="str">
        <f t="shared" si="5"/>
        <v/>
      </c>
      <c r="AE21" s="121" t="str">
        <f t="shared" si="6"/>
        <v/>
      </c>
      <c r="AF21" s="121" t="str">
        <f t="shared" si="7"/>
        <v/>
      </c>
      <c r="AG21" s="121" t="str">
        <f t="shared" si="8"/>
        <v/>
      </c>
      <c r="AH21" s="121" t="str">
        <f t="shared" si="9"/>
        <v/>
      </c>
      <c r="AI21" s="121" t="str">
        <f t="shared" si="10"/>
        <v/>
      </c>
      <c r="AJ21" s="121"/>
      <c r="AK21" s="122" t="str">
        <f t="shared" si="11"/>
        <v/>
      </c>
      <c r="AM21">
        <f>種目情報!A4</f>
        <v>0</v>
      </c>
      <c r="AN21">
        <f>種目情報!B4</f>
        <v>0</v>
      </c>
      <c r="AO21">
        <f>種目情報!C4</f>
        <v>0</v>
      </c>
    </row>
    <row r="22" spans="1:41" x14ac:dyDescent="0.45">
      <c r="A22">
        <v>5</v>
      </c>
      <c r="B22" t="str">
        <f>IFERROR(IF(B21=手順3!$A$11,"",IF(B21&lt;=100,IF(手順2!A16=手順５!A22,手順５!A22,手順3!$A$12),B21+1)),"")</f>
        <v/>
      </c>
      <c r="C22" s="10" t="str">
        <f>IFERROR(VLOOKUP($B22,手順2!$A$12:$P$107,C$1,FALSE),"")&amp;IFERROR(VLOOKUP($B22,手順3!$A$12:$Q$107,C$1,FALSE),"")</f>
        <v/>
      </c>
      <c r="D22" s="10" t="str">
        <f>IFERROR(VLOOKUP($B22,手順2!$A$12:$P$107,D$1,FALSE),"")&amp;IFERROR(VLOOKUP($B22,手順3!$A$12:$Q$107,D$1,FALSE),"")</f>
        <v/>
      </c>
      <c r="E22" s="10" t="str">
        <f>IFERROR(VLOOKUP($B22,手順2!$A$12:$P$107,E$1,FALSE),"")&amp;IFERROR(VLOOKUP($B22,手順3!$A$12:$Q$107,E$1,FALSE),"")</f>
        <v/>
      </c>
      <c r="F22" s="10" t="str">
        <f>IFERROR(VLOOKUP($B22,手順2!$A$12:$P$107,F$1,FALSE),"")&amp;IFERROR(VLOOKUP($B22,手順3!$A$12:$Q$107,F$1,FALSE),"")</f>
        <v/>
      </c>
      <c r="G22" s="10" t="str">
        <f>IFERROR(VLOOKUP($B22,手順2!$A$12:$P$107,G$1,FALSE),"")&amp;IFERROR(VLOOKUP($B22,手順3!$A$12:$Q$107,G$1,FALSE),"")</f>
        <v/>
      </c>
      <c r="H22" s="10" t="str">
        <f>IFERROR(VLOOKUP($B22,手順2!$A$12:$P$107,H$1,FALSE),"")&amp;IFERROR(VLOOKUP($B22,手順3!$A$12:$Q$107,H$1,FALSE),"")</f>
        <v/>
      </c>
      <c r="I22" s="10" t="str">
        <f>IFERROR(VLOOKUP($B22,手順2!$A$12:$P$107,I$1,FALSE),"")&amp;IFERROR(VLOOKUP($B22,手順3!$A$12:$Q$107,I$1,FALSE),"")</f>
        <v/>
      </c>
      <c r="J22" s="100" t="str">
        <f>IFERROR(VLOOKUP($B22,手順2!$A$12:$P$107,J$1,FALSE),"")&amp;IFERROR(VLOOKUP($B22,手順3!$A$12:$Q$107,J$1,FALSE),"")</f>
        <v/>
      </c>
      <c r="K22" s="131" t="str">
        <f>IF(J22="","",IF(IFERROR(VLOOKUP($B22,手順2!$A$12:$P$107,K$1,FALSE),"")&amp;IFERROR(VLOOKUP($B22,手順3!$A$12:$Q$107,K$1,FALSE),"")="",0,IFERROR(VLOOKUP($B22,手順2!$A$12:$P$107,K$1,FALSE),"")&amp;IFERROR(VLOOKUP($B22,手順3!$A$12:$Q$107,K$1,FALSE),"")))</f>
        <v/>
      </c>
      <c r="L22" s="131" t="str">
        <f>IF(J22="","",IF(IFERROR(VLOOKUP($B22,手順2!$A$12:$P$107,L$1,FALSE),"")&amp;IFERROR(VLOOKUP($B22,手順3!$A$12:$Q$107,L$1,FALSE),"")="",0,IFERROR(VLOOKUP($B22,手順2!$A$12:$P$107,L$1,FALSE),"")&amp;IFERROR(VLOOKUP($B22,手順3!$A$12:$Q$107,L$1,FALSE),"")))</f>
        <v/>
      </c>
      <c r="M22" s="131" t="str">
        <f>IF(J22="","",IF(IFERROR(VLOOKUP($B22,手順2!$A$12:$P$107,M$1,FALSE),"")&amp;IFERROR(VLOOKUP($B22,手順3!$A$12:$Q$107,M$1,FALSE),"")="",0,IFERROR(VLOOKUP($B22,手順2!$A$12:$P$107,M$1,FALSE),"")&amp;IFERROR(VLOOKUP($B22,手順3!$A$12:$Q$107,M$1,FALSE),"")))</f>
        <v/>
      </c>
      <c r="N22" s="10" t="str">
        <f>IFERROR(VLOOKUP($B22,手順2!$A$12:$P$107,N$1,FALSE),"")&amp;IFERROR(VLOOKUP($B22,手順3!$A$12:$Q$107,N$1,FALSE),"")</f>
        <v/>
      </c>
      <c r="O22" s="136" t="s">
        <v>140</v>
      </c>
      <c r="P22" s="103" t="str">
        <f>IF(手順3!P13="","",IF(手順3!O13="",0,手順3!O13))</f>
        <v/>
      </c>
      <c r="Q22" s="103" t="str">
        <f>IF(手順3!P13="","",手順3!P13)</f>
        <v/>
      </c>
      <c r="R22" s="103" t="str">
        <f>IF(手順3!Q13="","",手順3!Q13)</f>
        <v/>
      </c>
      <c r="W22" s="41" t="str">
        <f>IF($AA22="","",COUNTIF($AK$18:$AK22,W$17))</f>
        <v/>
      </c>
      <c r="X22" s="41" t="str">
        <f>IF($AA22="","",COUNTIF($AK$18:$AK22,X$17))</f>
        <v/>
      </c>
      <c r="Y22" s="41" t="str">
        <f>IF($AA22="","",COUNTIF($AK$18:$AK22,Y$17))</f>
        <v/>
      </c>
      <c r="Z22" s="41" t="str">
        <f>IF($AA22="","",COUNTIF($AK$18:$AK22,Z$17))</f>
        <v/>
      </c>
      <c r="AA22" s="120" t="str">
        <f t="shared" si="2"/>
        <v/>
      </c>
      <c r="AB22" s="121" t="str">
        <f t="shared" si="3"/>
        <v/>
      </c>
      <c r="AC22" s="42" t="str">
        <f t="shared" si="4"/>
        <v/>
      </c>
      <c r="AD22" s="121" t="str">
        <f t="shared" si="5"/>
        <v/>
      </c>
      <c r="AE22" s="121" t="str">
        <f t="shared" si="6"/>
        <v/>
      </c>
      <c r="AF22" s="121" t="str">
        <f t="shared" si="7"/>
        <v/>
      </c>
      <c r="AG22" s="121" t="str">
        <f t="shared" si="8"/>
        <v/>
      </c>
      <c r="AH22" s="121" t="str">
        <f t="shared" si="9"/>
        <v/>
      </c>
      <c r="AI22" s="121" t="str">
        <f t="shared" si="10"/>
        <v/>
      </c>
      <c r="AJ22" s="121"/>
      <c r="AK22" s="122" t="str">
        <f t="shared" si="11"/>
        <v/>
      </c>
      <c r="AM22">
        <f>種目情報!A5</f>
        <v>0</v>
      </c>
      <c r="AN22">
        <f>種目情報!B5</f>
        <v>0</v>
      </c>
      <c r="AO22">
        <f>種目情報!C5</f>
        <v>0</v>
      </c>
    </row>
    <row r="23" spans="1:41" x14ac:dyDescent="0.45">
      <c r="A23">
        <v>6</v>
      </c>
      <c r="B23" t="str">
        <f>IFERROR(IF(B22=手順3!$A$11,"",IF(B22&lt;=100,IF(手順2!A17=手順５!A23,手順５!A23,手順3!$A$12),B22+1)),"")</f>
        <v/>
      </c>
      <c r="C23" s="10" t="str">
        <f>IFERROR(VLOOKUP($B23,手順2!$A$12:$P$107,C$1,FALSE),"")&amp;IFERROR(VLOOKUP($B23,手順3!$A$12:$Q$107,C$1,FALSE),"")</f>
        <v/>
      </c>
      <c r="D23" s="10" t="str">
        <f>IFERROR(VLOOKUP($B23,手順2!$A$12:$P$107,D$1,FALSE),"")&amp;IFERROR(VLOOKUP($B23,手順3!$A$12:$Q$107,D$1,FALSE),"")</f>
        <v/>
      </c>
      <c r="E23" s="10" t="str">
        <f>IFERROR(VLOOKUP($B23,手順2!$A$12:$P$107,E$1,FALSE),"")&amp;IFERROR(VLOOKUP($B23,手順3!$A$12:$Q$107,E$1,FALSE),"")</f>
        <v/>
      </c>
      <c r="F23" s="10" t="str">
        <f>IFERROR(VLOOKUP($B23,手順2!$A$12:$P$107,F$1,FALSE),"")&amp;IFERROR(VLOOKUP($B23,手順3!$A$12:$Q$107,F$1,FALSE),"")</f>
        <v/>
      </c>
      <c r="G23" s="10" t="str">
        <f>IFERROR(VLOOKUP($B23,手順2!$A$12:$P$107,G$1,FALSE),"")&amp;IFERROR(VLOOKUP($B23,手順3!$A$12:$Q$107,G$1,FALSE),"")</f>
        <v/>
      </c>
      <c r="H23" s="10" t="str">
        <f>IFERROR(VLOOKUP($B23,手順2!$A$12:$P$107,H$1,FALSE),"")&amp;IFERROR(VLOOKUP($B23,手順3!$A$12:$Q$107,H$1,FALSE),"")</f>
        <v/>
      </c>
      <c r="I23" s="10" t="str">
        <f>IFERROR(VLOOKUP($B23,手順2!$A$12:$P$107,I$1,FALSE),"")&amp;IFERROR(VLOOKUP($B23,手順3!$A$12:$Q$107,I$1,FALSE),"")</f>
        <v/>
      </c>
      <c r="J23" s="100" t="str">
        <f>IFERROR(VLOOKUP($B23,手順2!$A$12:$P$107,J$1,FALSE),"")&amp;IFERROR(VLOOKUP($B23,手順3!$A$12:$Q$107,J$1,FALSE),"")</f>
        <v/>
      </c>
      <c r="K23" s="131" t="str">
        <f>IF(J23="","",IF(IFERROR(VLOOKUP($B23,手順2!$A$12:$P$107,K$1,FALSE),"")&amp;IFERROR(VLOOKUP($B23,手順3!$A$12:$Q$107,K$1,FALSE),"")="",0,IFERROR(VLOOKUP($B23,手順2!$A$12:$P$107,K$1,FALSE),"")&amp;IFERROR(VLOOKUP($B23,手順3!$A$12:$Q$107,K$1,FALSE),"")))</f>
        <v/>
      </c>
      <c r="L23" s="131" t="str">
        <f>IF(J23="","",IF(IFERROR(VLOOKUP($B23,手順2!$A$12:$P$107,L$1,FALSE),"")&amp;IFERROR(VLOOKUP($B23,手順3!$A$12:$Q$107,L$1,FALSE),"")="",0,IFERROR(VLOOKUP($B23,手順2!$A$12:$P$107,L$1,FALSE),"")&amp;IFERROR(VLOOKUP($B23,手順3!$A$12:$Q$107,L$1,FALSE),"")))</f>
        <v/>
      </c>
      <c r="M23" s="131" t="str">
        <f>IF(J23="","",IF(IFERROR(VLOOKUP($B23,手順2!$A$12:$P$107,M$1,FALSE),"")&amp;IFERROR(VLOOKUP($B23,手順3!$A$12:$Q$107,M$1,FALSE),"")="",0,IFERROR(VLOOKUP($B23,手順2!$A$12:$P$107,M$1,FALSE),"")&amp;IFERROR(VLOOKUP($B23,手順3!$A$12:$Q$107,M$1,FALSE),"")))</f>
        <v/>
      </c>
      <c r="N23" s="10" t="str">
        <f>IFERROR(VLOOKUP($B23,手順2!$A$12:$P$107,N$1,FALSE),"")&amp;IFERROR(VLOOKUP($B23,手順3!$A$12:$Q$107,N$1,FALSE),"")</f>
        <v/>
      </c>
      <c r="O23" s="136"/>
      <c r="P23" s="136"/>
      <c r="Q23" s="136"/>
      <c r="R23"/>
      <c r="W23" s="41" t="str">
        <f>IF($AA23="","",COUNTIF($AK$18:$AK23,W$17))</f>
        <v/>
      </c>
      <c r="X23" s="41" t="str">
        <f>IF($AA23="","",COUNTIF($AK$18:$AK23,X$17))</f>
        <v/>
      </c>
      <c r="Y23" s="41" t="str">
        <f>IF($AA23="","",COUNTIF($AK$18:$AK23,Y$17))</f>
        <v/>
      </c>
      <c r="Z23" s="41" t="str">
        <f>IF($AA23="","",COUNTIF($AK$18:$AK23,Z$17))</f>
        <v/>
      </c>
      <c r="AA23" s="120" t="str">
        <f t="shared" si="2"/>
        <v/>
      </c>
      <c r="AB23" s="121" t="str">
        <f t="shared" si="3"/>
        <v/>
      </c>
      <c r="AC23" s="42" t="str">
        <f t="shared" si="4"/>
        <v/>
      </c>
      <c r="AD23" s="121" t="str">
        <f t="shared" si="5"/>
        <v/>
      </c>
      <c r="AE23" s="121" t="str">
        <f t="shared" si="6"/>
        <v/>
      </c>
      <c r="AF23" s="121" t="str">
        <f t="shared" si="7"/>
        <v/>
      </c>
      <c r="AG23" s="121" t="str">
        <f t="shared" si="8"/>
        <v/>
      </c>
      <c r="AH23" s="121" t="str">
        <f t="shared" si="9"/>
        <v/>
      </c>
      <c r="AI23" s="121" t="str">
        <f t="shared" si="10"/>
        <v/>
      </c>
      <c r="AJ23" s="121"/>
      <c r="AK23" s="122" t="str">
        <f t="shared" si="11"/>
        <v/>
      </c>
      <c r="AM23">
        <f>種目情報!A6</f>
        <v>0</v>
      </c>
      <c r="AN23">
        <f>種目情報!B6</f>
        <v>0</v>
      </c>
      <c r="AO23">
        <f>種目情報!C6</f>
        <v>0</v>
      </c>
    </row>
    <row r="24" spans="1:41" x14ac:dyDescent="0.45">
      <c r="A24">
        <v>7</v>
      </c>
      <c r="B24" t="str">
        <f>IFERROR(IF(B23=手順3!$A$11,"",IF(B23&lt;=100,IF(手順2!A18=手順５!A24,手順５!A24,手順3!$A$12),B23+1)),"")</f>
        <v/>
      </c>
      <c r="C24" s="10" t="str">
        <f>IFERROR(VLOOKUP($B24,手順2!$A$12:$P$107,C$1,FALSE),"")&amp;IFERROR(VLOOKUP($B24,手順3!$A$12:$Q$107,C$1,FALSE),"")</f>
        <v/>
      </c>
      <c r="D24" s="10" t="str">
        <f>IFERROR(VLOOKUP($B24,手順2!$A$12:$P$107,D$1,FALSE),"")&amp;IFERROR(VLOOKUP($B24,手順3!$A$12:$Q$107,D$1,FALSE),"")</f>
        <v/>
      </c>
      <c r="E24" s="10" t="str">
        <f>IFERROR(VLOOKUP($B24,手順2!$A$12:$P$107,E$1,FALSE),"")&amp;IFERROR(VLOOKUP($B24,手順3!$A$12:$Q$107,E$1,FALSE),"")</f>
        <v/>
      </c>
      <c r="F24" s="10" t="str">
        <f>IFERROR(VLOOKUP($B24,手順2!$A$12:$P$107,F$1,FALSE),"")&amp;IFERROR(VLOOKUP($B24,手順3!$A$12:$Q$107,F$1,FALSE),"")</f>
        <v/>
      </c>
      <c r="G24" s="10" t="str">
        <f>IFERROR(VLOOKUP($B24,手順2!$A$12:$P$107,G$1,FALSE),"")&amp;IFERROR(VLOOKUP($B24,手順3!$A$12:$Q$107,G$1,FALSE),"")</f>
        <v/>
      </c>
      <c r="H24" s="10" t="str">
        <f>IFERROR(VLOOKUP($B24,手順2!$A$12:$P$107,H$1,FALSE),"")&amp;IFERROR(VLOOKUP($B24,手順3!$A$12:$Q$107,H$1,FALSE),"")</f>
        <v/>
      </c>
      <c r="I24" s="10" t="str">
        <f>IFERROR(VLOOKUP($B24,手順2!$A$12:$P$107,I$1,FALSE),"")&amp;IFERROR(VLOOKUP($B24,手順3!$A$12:$Q$107,I$1,FALSE),"")</f>
        <v/>
      </c>
      <c r="J24" s="100" t="str">
        <f>IFERROR(VLOOKUP($B24,手順2!$A$12:$P$107,J$1,FALSE),"")&amp;IFERROR(VLOOKUP($B24,手順3!$A$12:$Q$107,J$1,FALSE),"")</f>
        <v/>
      </c>
      <c r="K24" s="131" t="str">
        <f>IF(J24="","",IF(IFERROR(VLOOKUP($B24,手順2!$A$12:$P$107,K$1,FALSE),"")&amp;IFERROR(VLOOKUP($B24,手順3!$A$12:$Q$107,K$1,FALSE),"")="",0,IFERROR(VLOOKUP($B24,手順2!$A$12:$P$107,K$1,FALSE),"")&amp;IFERROR(VLOOKUP($B24,手順3!$A$12:$Q$107,K$1,FALSE),"")))</f>
        <v/>
      </c>
      <c r="L24" s="131" t="str">
        <f>IF(J24="","",IF(IFERROR(VLOOKUP($B24,手順2!$A$12:$P$107,L$1,FALSE),"")&amp;IFERROR(VLOOKUP($B24,手順3!$A$12:$Q$107,L$1,FALSE),"")="",0,IFERROR(VLOOKUP($B24,手順2!$A$12:$P$107,L$1,FALSE),"")&amp;IFERROR(VLOOKUP($B24,手順3!$A$12:$Q$107,L$1,FALSE),"")))</f>
        <v/>
      </c>
      <c r="M24" s="131" t="str">
        <f>IF(J24="","",IF(IFERROR(VLOOKUP($B24,手順2!$A$12:$P$107,M$1,FALSE),"")&amp;IFERROR(VLOOKUP($B24,手順3!$A$12:$Q$107,M$1,FALSE),"")="",0,IFERROR(VLOOKUP($B24,手順2!$A$12:$P$107,M$1,FALSE),"")&amp;IFERROR(VLOOKUP($B24,手順3!$A$12:$Q$107,M$1,FALSE),"")))</f>
        <v/>
      </c>
      <c r="N24" s="10" t="str">
        <f>IFERROR(VLOOKUP($B24,手順2!$A$12:$P$107,N$1,FALSE),"")&amp;IFERROR(VLOOKUP($B24,手順3!$A$12:$Q$107,N$1,FALSE),"")</f>
        <v/>
      </c>
      <c r="O24" s="136"/>
      <c r="P24" s="136"/>
      <c r="Q24" s="136"/>
      <c r="R24"/>
      <c r="W24" s="41" t="str">
        <f>IF($AA24="","",COUNTIF($AK$18:$AK24,W$17))</f>
        <v/>
      </c>
      <c r="X24" s="41" t="str">
        <f>IF($AA24="","",COUNTIF($AK$18:$AK24,X$17))</f>
        <v/>
      </c>
      <c r="Y24" s="41" t="str">
        <f>IF($AA24="","",COUNTIF($AK$18:$AK24,Y$17))</f>
        <v/>
      </c>
      <c r="Z24" s="41" t="str">
        <f>IF($AA24="","",COUNTIF($AK$18:$AK24,Z$17))</f>
        <v/>
      </c>
      <c r="AA24" s="120" t="str">
        <f t="shared" si="2"/>
        <v/>
      </c>
      <c r="AB24" s="121" t="str">
        <f t="shared" si="3"/>
        <v/>
      </c>
      <c r="AC24" s="42" t="str">
        <f t="shared" si="4"/>
        <v/>
      </c>
      <c r="AD24" s="121" t="str">
        <f t="shared" si="5"/>
        <v/>
      </c>
      <c r="AE24" s="121" t="str">
        <f t="shared" si="6"/>
        <v/>
      </c>
      <c r="AF24" s="121" t="str">
        <f t="shared" si="7"/>
        <v/>
      </c>
      <c r="AG24" s="121" t="str">
        <f t="shared" si="8"/>
        <v/>
      </c>
      <c r="AH24" s="121" t="str">
        <f t="shared" si="9"/>
        <v/>
      </c>
      <c r="AI24" s="121" t="str">
        <f t="shared" si="10"/>
        <v/>
      </c>
      <c r="AJ24" s="121"/>
      <c r="AK24" s="122" t="str">
        <f t="shared" si="11"/>
        <v/>
      </c>
      <c r="AM24">
        <f>種目情報!A7</f>
        <v>0</v>
      </c>
      <c r="AN24">
        <f>種目情報!B7</f>
        <v>0</v>
      </c>
      <c r="AO24">
        <f>種目情報!C7</f>
        <v>0</v>
      </c>
    </row>
    <row r="25" spans="1:41" x14ac:dyDescent="0.45">
      <c r="A25">
        <v>8</v>
      </c>
      <c r="B25" t="str">
        <f>IFERROR(IF(B24=手順3!$A$11,"",IF(B24&lt;=100,IF(手順2!A19=手順５!A25,手順５!A25,手順3!$A$12),B24+1)),"")</f>
        <v/>
      </c>
      <c r="C25" s="10" t="str">
        <f>IFERROR(VLOOKUP($B25,手順2!$A$12:$P$107,C$1,FALSE),"")&amp;IFERROR(VLOOKUP($B25,手順3!$A$12:$Q$107,C$1,FALSE),"")</f>
        <v/>
      </c>
      <c r="D25" s="10" t="str">
        <f>IFERROR(VLOOKUP($B25,手順2!$A$12:$P$107,D$1,FALSE),"")&amp;IFERROR(VLOOKUP($B25,手順3!$A$12:$Q$107,D$1,FALSE),"")</f>
        <v/>
      </c>
      <c r="E25" s="10" t="str">
        <f>IFERROR(VLOOKUP($B25,手順2!$A$12:$P$107,E$1,FALSE),"")&amp;IFERROR(VLOOKUP($B25,手順3!$A$12:$Q$107,E$1,FALSE),"")</f>
        <v/>
      </c>
      <c r="F25" s="10" t="str">
        <f>IFERROR(VLOOKUP($B25,手順2!$A$12:$P$107,F$1,FALSE),"")&amp;IFERROR(VLOOKUP($B25,手順3!$A$12:$Q$107,F$1,FALSE),"")</f>
        <v/>
      </c>
      <c r="G25" s="10" t="str">
        <f>IFERROR(VLOOKUP($B25,手順2!$A$12:$P$107,G$1,FALSE),"")&amp;IFERROR(VLOOKUP($B25,手順3!$A$12:$Q$107,G$1,FALSE),"")</f>
        <v/>
      </c>
      <c r="H25" s="10" t="str">
        <f>IFERROR(VLOOKUP($B25,手順2!$A$12:$P$107,H$1,FALSE),"")&amp;IFERROR(VLOOKUP($B25,手順3!$A$12:$Q$107,H$1,FALSE),"")</f>
        <v/>
      </c>
      <c r="I25" s="10" t="str">
        <f>IFERROR(VLOOKUP($B25,手順2!$A$12:$P$107,I$1,FALSE),"")&amp;IFERROR(VLOOKUP($B25,手順3!$A$12:$Q$107,I$1,FALSE),"")</f>
        <v/>
      </c>
      <c r="J25" s="100" t="str">
        <f>IFERROR(VLOOKUP($B25,手順2!$A$12:$P$107,J$1,FALSE),"")&amp;IFERROR(VLOOKUP($B25,手順3!$A$12:$Q$107,J$1,FALSE),"")</f>
        <v/>
      </c>
      <c r="K25" s="131" t="str">
        <f>IF(J25="","",IF(IFERROR(VLOOKUP($B25,手順2!$A$12:$P$107,K$1,FALSE),"")&amp;IFERROR(VLOOKUP($B25,手順3!$A$12:$Q$107,K$1,FALSE),"")="",0,IFERROR(VLOOKUP($B25,手順2!$A$12:$P$107,K$1,FALSE),"")&amp;IFERROR(VLOOKUP($B25,手順3!$A$12:$Q$107,K$1,FALSE),"")))</f>
        <v/>
      </c>
      <c r="L25" s="131" t="str">
        <f>IF(J25="","",IF(IFERROR(VLOOKUP($B25,手順2!$A$12:$P$107,L$1,FALSE),"")&amp;IFERROR(VLOOKUP($B25,手順3!$A$12:$Q$107,L$1,FALSE),"")="",0,IFERROR(VLOOKUP($B25,手順2!$A$12:$P$107,L$1,FALSE),"")&amp;IFERROR(VLOOKUP($B25,手順3!$A$12:$Q$107,L$1,FALSE),"")))</f>
        <v/>
      </c>
      <c r="M25" s="131" t="str">
        <f>IF(J25="","",IF(IFERROR(VLOOKUP($B25,手順2!$A$12:$P$107,M$1,FALSE),"")&amp;IFERROR(VLOOKUP($B25,手順3!$A$12:$Q$107,M$1,FALSE),"")="",0,IFERROR(VLOOKUP($B25,手順2!$A$12:$P$107,M$1,FALSE),"")&amp;IFERROR(VLOOKUP($B25,手順3!$A$12:$Q$107,M$1,FALSE),"")))</f>
        <v/>
      </c>
      <c r="N25" s="10" t="str">
        <f>IFERROR(VLOOKUP($B25,手順2!$A$12:$P$107,N$1,FALSE),"")&amp;IFERROR(VLOOKUP($B25,手順3!$A$12:$Q$107,N$1,FALSE),"")</f>
        <v/>
      </c>
      <c r="O25" s="136"/>
      <c r="P25" s="136"/>
      <c r="Q25" s="136"/>
      <c r="R25"/>
      <c r="W25" s="41" t="str">
        <f>IF($AA25="","",COUNTIF($AK$18:$AK25,W$17))</f>
        <v/>
      </c>
      <c r="X25" s="41" t="str">
        <f>IF($AA25="","",COUNTIF($AK$18:$AK25,X$17))</f>
        <v/>
      </c>
      <c r="Y25" s="41" t="str">
        <f>IF($AA25="","",COUNTIF($AK$18:$AK25,Y$17))</f>
        <v/>
      </c>
      <c r="Z25" s="41" t="str">
        <f>IF($AA25="","",COUNTIF($AK$18:$AK25,Z$17))</f>
        <v/>
      </c>
      <c r="AA25" s="120" t="str">
        <f t="shared" si="2"/>
        <v/>
      </c>
      <c r="AB25" s="121" t="str">
        <f t="shared" si="3"/>
        <v/>
      </c>
      <c r="AC25" s="42" t="str">
        <f t="shared" si="4"/>
        <v/>
      </c>
      <c r="AD25" s="121" t="str">
        <f t="shared" si="5"/>
        <v/>
      </c>
      <c r="AE25" s="121" t="str">
        <f t="shared" si="6"/>
        <v/>
      </c>
      <c r="AF25" s="121" t="str">
        <f t="shared" si="7"/>
        <v/>
      </c>
      <c r="AG25" s="121" t="str">
        <f t="shared" si="8"/>
        <v/>
      </c>
      <c r="AH25" s="121" t="str">
        <f t="shared" si="9"/>
        <v/>
      </c>
      <c r="AI25" s="121" t="str">
        <f t="shared" si="10"/>
        <v/>
      </c>
      <c r="AJ25" s="121"/>
      <c r="AK25" s="122" t="str">
        <f t="shared" si="11"/>
        <v/>
      </c>
      <c r="AM25">
        <f>種目情報!A8</f>
        <v>0</v>
      </c>
      <c r="AN25">
        <f>種目情報!B8</f>
        <v>0</v>
      </c>
      <c r="AO25">
        <f>種目情報!C8</f>
        <v>0</v>
      </c>
    </row>
    <row r="26" spans="1:41" x14ac:dyDescent="0.45">
      <c r="A26">
        <v>9</v>
      </c>
      <c r="B26" t="str">
        <f>IFERROR(IF(B25=手順3!$A$11,"",IF(B25&lt;=100,IF(手順2!A20=手順５!A26,手順５!A26,手順3!$A$12),B25+1)),"")</f>
        <v/>
      </c>
      <c r="C26" s="10" t="str">
        <f>IFERROR(VLOOKUP($B26,手順2!$A$12:$P$107,C$1,FALSE),"")&amp;IFERROR(VLOOKUP($B26,手順3!$A$12:$Q$107,C$1,FALSE),"")</f>
        <v/>
      </c>
      <c r="D26" s="10" t="str">
        <f>IFERROR(VLOOKUP($B26,手順2!$A$12:$P$107,D$1,FALSE),"")&amp;IFERROR(VLOOKUP($B26,手順3!$A$12:$Q$107,D$1,FALSE),"")</f>
        <v/>
      </c>
      <c r="E26" s="10" t="str">
        <f>IFERROR(VLOOKUP($B26,手順2!$A$12:$P$107,E$1,FALSE),"")&amp;IFERROR(VLOOKUP($B26,手順3!$A$12:$Q$107,E$1,FALSE),"")</f>
        <v/>
      </c>
      <c r="F26" s="10" t="str">
        <f>IFERROR(VLOOKUP($B26,手順2!$A$12:$P$107,F$1,FALSE),"")&amp;IFERROR(VLOOKUP($B26,手順3!$A$12:$Q$107,F$1,FALSE),"")</f>
        <v/>
      </c>
      <c r="G26" s="10" t="str">
        <f>IFERROR(VLOOKUP($B26,手順2!$A$12:$P$107,G$1,FALSE),"")&amp;IFERROR(VLOOKUP($B26,手順3!$A$12:$Q$107,G$1,FALSE),"")</f>
        <v/>
      </c>
      <c r="H26" s="10" t="str">
        <f>IFERROR(VLOOKUP($B26,手順2!$A$12:$P$107,H$1,FALSE),"")&amp;IFERROR(VLOOKUP($B26,手順3!$A$12:$Q$107,H$1,FALSE),"")</f>
        <v/>
      </c>
      <c r="I26" s="10" t="str">
        <f>IFERROR(VLOOKUP($B26,手順2!$A$12:$P$107,I$1,FALSE),"")&amp;IFERROR(VLOOKUP($B26,手順3!$A$12:$Q$107,I$1,FALSE),"")</f>
        <v/>
      </c>
      <c r="J26" s="100" t="str">
        <f>IFERROR(VLOOKUP($B26,手順2!$A$12:$P$107,J$1,FALSE),"")&amp;IFERROR(VLOOKUP($B26,手順3!$A$12:$Q$107,J$1,FALSE),"")</f>
        <v/>
      </c>
      <c r="K26" s="131" t="str">
        <f>IF(J26="","",IF(IFERROR(VLOOKUP($B26,手順2!$A$12:$P$107,K$1,FALSE),"")&amp;IFERROR(VLOOKUP($B26,手順3!$A$12:$Q$107,K$1,FALSE),"")="",0,IFERROR(VLOOKUP($B26,手順2!$A$12:$P$107,K$1,FALSE),"")&amp;IFERROR(VLOOKUP($B26,手順3!$A$12:$Q$107,K$1,FALSE),"")))</f>
        <v/>
      </c>
      <c r="L26" s="131" t="str">
        <f>IF(J26="","",IF(IFERROR(VLOOKUP($B26,手順2!$A$12:$P$107,L$1,FALSE),"")&amp;IFERROR(VLOOKUP($B26,手順3!$A$12:$Q$107,L$1,FALSE),"")="",0,IFERROR(VLOOKUP($B26,手順2!$A$12:$P$107,L$1,FALSE),"")&amp;IFERROR(VLOOKUP($B26,手順3!$A$12:$Q$107,L$1,FALSE),"")))</f>
        <v/>
      </c>
      <c r="M26" s="131" t="str">
        <f>IF(J26="","",IF(IFERROR(VLOOKUP($B26,手順2!$A$12:$P$107,M$1,FALSE),"")&amp;IFERROR(VLOOKUP($B26,手順3!$A$12:$Q$107,M$1,FALSE),"")="",0,IFERROR(VLOOKUP($B26,手順2!$A$12:$P$107,M$1,FALSE),"")&amp;IFERROR(VLOOKUP($B26,手順3!$A$12:$Q$107,M$1,FALSE),"")))</f>
        <v/>
      </c>
      <c r="N26" s="10" t="str">
        <f>IFERROR(VLOOKUP($B26,手順2!$A$12:$P$107,N$1,FALSE),"")&amp;IFERROR(VLOOKUP($B26,手順3!$A$12:$Q$107,N$1,FALSE),"")</f>
        <v/>
      </c>
      <c r="O26" s="136"/>
      <c r="P26" s="136"/>
      <c r="Q26" s="136"/>
      <c r="R26"/>
      <c r="W26" s="41" t="str">
        <f>IF($AA26="","",COUNTIF($AK$18:$AK26,W$17))</f>
        <v/>
      </c>
      <c r="X26" s="41" t="str">
        <f>IF($AA26="","",COUNTIF($AK$18:$AK26,X$17))</f>
        <v/>
      </c>
      <c r="Y26" s="41" t="str">
        <f>IF($AA26="","",COUNTIF($AK$18:$AK26,Y$17))</f>
        <v/>
      </c>
      <c r="Z26" s="41" t="str">
        <f>IF($AA26="","",COUNTIF($AK$18:$AK26,Z$17))</f>
        <v/>
      </c>
      <c r="AA26" s="120" t="str">
        <f t="shared" si="2"/>
        <v/>
      </c>
      <c r="AB26" s="121" t="str">
        <f t="shared" si="3"/>
        <v/>
      </c>
      <c r="AC26" s="42" t="str">
        <f t="shared" si="4"/>
        <v/>
      </c>
      <c r="AD26" s="121" t="str">
        <f t="shared" si="5"/>
        <v/>
      </c>
      <c r="AE26" s="121" t="str">
        <f t="shared" si="6"/>
        <v/>
      </c>
      <c r="AF26" s="121" t="str">
        <f t="shared" si="7"/>
        <v/>
      </c>
      <c r="AG26" s="121" t="str">
        <f t="shared" si="8"/>
        <v/>
      </c>
      <c r="AH26" s="121" t="str">
        <f t="shared" si="9"/>
        <v/>
      </c>
      <c r="AI26" s="121" t="str">
        <f t="shared" si="10"/>
        <v/>
      </c>
      <c r="AJ26" s="121"/>
      <c r="AK26" s="122" t="str">
        <f t="shared" si="11"/>
        <v/>
      </c>
      <c r="AM26">
        <f>種目情報!A9</f>
        <v>0</v>
      </c>
      <c r="AN26">
        <f>種目情報!B9</f>
        <v>0</v>
      </c>
      <c r="AO26">
        <f>種目情報!C9</f>
        <v>0</v>
      </c>
    </row>
    <row r="27" spans="1:41" x14ac:dyDescent="0.45">
      <c r="A27">
        <v>10</v>
      </c>
      <c r="B27" t="str">
        <f>IFERROR(IF(B26=手順3!$A$11,"",IF(B26&lt;=100,IF(手順2!A21=手順５!A27,手順５!A27,手順3!$A$12),B26+1)),"")</f>
        <v/>
      </c>
      <c r="C27" s="10" t="str">
        <f>IFERROR(VLOOKUP($B27,手順2!$A$12:$P$107,C$1,FALSE),"")&amp;IFERROR(VLOOKUP($B27,手順3!$A$12:$Q$107,C$1,FALSE),"")</f>
        <v/>
      </c>
      <c r="D27" s="10" t="str">
        <f>IFERROR(VLOOKUP($B27,手順2!$A$12:$P$107,D$1,FALSE),"")&amp;IFERROR(VLOOKUP($B27,手順3!$A$12:$Q$107,D$1,FALSE),"")</f>
        <v/>
      </c>
      <c r="E27" s="10" t="str">
        <f>IFERROR(VLOOKUP($B27,手順2!$A$12:$P$107,E$1,FALSE),"")&amp;IFERROR(VLOOKUP($B27,手順3!$A$12:$Q$107,E$1,FALSE),"")</f>
        <v/>
      </c>
      <c r="F27" s="10" t="str">
        <f>IFERROR(VLOOKUP($B27,手順2!$A$12:$P$107,F$1,FALSE),"")&amp;IFERROR(VLOOKUP($B27,手順3!$A$12:$Q$107,F$1,FALSE),"")</f>
        <v/>
      </c>
      <c r="G27" s="10" t="str">
        <f>IFERROR(VLOOKUP($B27,手順2!$A$12:$P$107,G$1,FALSE),"")&amp;IFERROR(VLOOKUP($B27,手順3!$A$12:$Q$107,G$1,FALSE),"")</f>
        <v/>
      </c>
      <c r="H27" s="10" t="str">
        <f>IFERROR(VLOOKUP($B27,手順2!$A$12:$P$107,H$1,FALSE),"")&amp;IFERROR(VLOOKUP($B27,手順3!$A$12:$Q$107,H$1,FALSE),"")</f>
        <v/>
      </c>
      <c r="I27" s="10" t="str">
        <f>IFERROR(VLOOKUP($B27,手順2!$A$12:$P$107,I$1,FALSE),"")&amp;IFERROR(VLOOKUP($B27,手順3!$A$12:$Q$107,I$1,FALSE),"")</f>
        <v/>
      </c>
      <c r="J27" s="100" t="str">
        <f>IFERROR(VLOOKUP($B27,手順2!$A$12:$P$107,J$1,FALSE),"")&amp;IFERROR(VLOOKUP($B27,手順3!$A$12:$Q$107,J$1,FALSE),"")</f>
        <v/>
      </c>
      <c r="K27" s="131" t="str">
        <f>IF(J27="","",IF(IFERROR(VLOOKUP($B27,手順2!$A$12:$P$107,K$1,FALSE),"")&amp;IFERROR(VLOOKUP($B27,手順3!$A$12:$Q$107,K$1,FALSE),"")="",0,IFERROR(VLOOKUP($B27,手順2!$A$12:$P$107,K$1,FALSE),"")&amp;IFERROR(VLOOKUP($B27,手順3!$A$12:$Q$107,K$1,FALSE),"")))</f>
        <v/>
      </c>
      <c r="L27" s="131" t="str">
        <f>IF(J27="","",IF(IFERROR(VLOOKUP($B27,手順2!$A$12:$P$107,L$1,FALSE),"")&amp;IFERROR(VLOOKUP($B27,手順3!$A$12:$Q$107,L$1,FALSE),"")="",0,IFERROR(VLOOKUP($B27,手順2!$A$12:$P$107,L$1,FALSE),"")&amp;IFERROR(VLOOKUP($B27,手順3!$A$12:$Q$107,L$1,FALSE),"")))</f>
        <v/>
      </c>
      <c r="M27" s="131" t="str">
        <f>IF(J27="","",IF(IFERROR(VLOOKUP($B27,手順2!$A$12:$P$107,M$1,FALSE),"")&amp;IFERROR(VLOOKUP($B27,手順3!$A$12:$Q$107,M$1,FALSE),"")="",0,IFERROR(VLOOKUP($B27,手順2!$A$12:$P$107,M$1,FALSE),"")&amp;IFERROR(VLOOKUP($B27,手順3!$A$12:$Q$107,M$1,FALSE),"")))</f>
        <v/>
      </c>
      <c r="N27" s="10" t="str">
        <f>IFERROR(VLOOKUP($B27,手順2!$A$12:$P$107,N$1,FALSE),"")&amp;IFERROR(VLOOKUP($B27,手順3!$A$12:$Q$107,N$1,FALSE),"")</f>
        <v/>
      </c>
      <c r="O27" s="136"/>
      <c r="P27" s="136"/>
      <c r="Q27" s="136"/>
      <c r="R27"/>
      <c r="W27" s="41" t="str">
        <f>IF($AA27="","",COUNTIF($AK$18:$AK27,W$17))</f>
        <v/>
      </c>
      <c r="X27" s="41" t="str">
        <f>IF($AA27="","",COUNTIF($AK$18:$AK27,X$17))</f>
        <v/>
      </c>
      <c r="Y27" s="41" t="str">
        <f>IF($AA27="","",COUNTIF($AK$18:$AK27,Y$17))</f>
        <v/>
      </c>
      <c r="Z27" s="41" t="str">
        <f>IF($AA27="","",COUNTIF($AK$18:$AK27,Z$17))</f>
        <v/>
      </c>
      <c r="AA27" s="120" t="str">
        <f t="shared" si="2"/>
        <v/>
      </c>
      <c r="AB27" s="121" t="str">
        <f t="shared" si="3"/>
        <v/>
      </c>
      <c r="AC27" s="42" t="str">
        <f t="shared" si="4"/>
        <v/>
      </c>
      <c r="AD27" s="121" t="str">
        <f t="shared" si="5"/>
        <v/>
      </c>
      <c r="AE27" s="121" t="str">
        <f t="shared" si="6"/>
        <v/>
      </c>
      <c r="AF27" s="121" t="str">
        <f t="shared" si="7"/>
        <v/>
      </c>
      <c r="AG27" s="121" t="str">
        <f t="shared" si="8"/>
        <v/>
      </c>
      <c r="AH27" s="121" t="str">
        <f t="shared" si="9"/>
        <v/>
      </c>
      <c r="AI27" s="121" t="str">
        <f t="shared" si="10"/>
        <v/>
      </c>
      <c r="AJ27" s="121"/>
      <c r="AK27" s="122" t="str">
        <f t="shared" si="11"/>
        <v/>
      </c>
      <c r="AM27">
        <f>種目情報!A10</f>
        <v>0</v>
      </c>
      <c r="AN27">
        <f>種目情報!B10</f>
        <v>0</v>
      </c>
      <c r="AO27">
        <f>種目情報!C10</f>
        <v>0</v>
      </c>
    </row>
    <row r="28" spans="1:41" x14ac:dyDescent="0.45">
      <c r="A28">
        <v>11</v>
      </c>
      <c r="B28" t="str">
        <f>IFERROR(IF(B27=手順3!$A$11,"",IF(B27&lt;=100,IF(手順2!A22=手順５!A28,手順５!A28,手順3!$A$12),B27+1)),"")</f>
        <v/>
      </c>
      <c r="C28" s="10" t="str">
        <f>IFERROR(VLOOKUP($B28,手順2!$A$12:$P$107,C$1,FALSE),"")&amp;IFERROR(VLOOKUP($B28,手順3!$A$12:$Q$107,C$1,FALSE),"")</f>
        <v/>
      </c>
      <c r="D28" s="10" t="str">
        <f>IFERROR(VLOOKUP($B28,手順2!$A$12:$P$107,D$1,FALSE),"")&amp;IFERROR(VLOOKUP($B28,手順3!$A$12:$Q$107,D$1,FALSE),"")</f>
        <v/>
      </c>
      <c r="E28" s="10" t="str">
        <f>IFERROR(VLOOKUP($B28,手順2!$A$12:$P$107,E$1,FALSE),"")&amp;IFERROR(VLOOKUP($B28,手順3!$A$12:$Q$107,E$1,FALSE),"")</f>
        <v/>
      </c>
      <c r="F28" s="10" t="str">
        <f>IFERROR(VLOOKUP($B28,手順2!$A$12:$P$107,F$1,FALSE),"")&amp;IFERROR(VLOOKUP($B28,手順3!$A$12:$Q$107,F$1,FALSE),"")</f>
        <v/>
      </c>
      <c r="G28" s="10" t="str">
        <f>IFERROR(VLOOKUP($B28,手順2!$A$12:$P$107,G$1,FALSE),"")&amp;IFERROR(VLOOKUP($B28,手順3!$A$12:$Q$107,G$1,FALSE),"")</f>
        <v/>
      </c>
      <c r="H28" s="10" t="str">
        <f>IFERROR(VLOOKUP($B28,手順2!$A$12:$P$107,H$1,FALSE),"")&amp;IFERROR(VLOOKUP($B28,手順3!$A$12:$Q$107,H$1,FALSE),"")</f>
        <v/>
      </c>
      <c r="I28" s="10" t="str">
        <f>IFERROR(VLOOKUP($B28,手順2!$A$12:$P$107,I$1,FALSE),"")&amp;IFERROR(VLOOKUP($B28,手順3!$A$12:$Q$107,I$1,FALSE),"")</f>
        <v/>
      </c>
      <c r="J28" s="100" t="str">
        <f>IFERROR(VLOOKUP($B28,手順2!$A$12:$P$107,J$1,FALSE),"")&amp;IFERROR(VLOOKUP($B28,手順3!$A$12:$Q$107,J$1,FALSE),"")</f>
        <v/>
      </c>
      <c r="K28" s="131" t="str">
        <f>IF(J28="","",IF(IFERROR(VLOOKUP($B28,手順2!$A$12:$P$107,K$1,FALSE),"")&amp;IFERROR(VLOOKUP($B28,手順3!$A$12:$Q$107,K$1,FALSE),"")="",0,IFERROR(VLOOKUP($B28,手順2!$A$12:$P$107,K$1,FALSE),"")&amp;IFERROR(VLOOKUP($B28,手順3!$A$12:$Q$107,K$1,FALSE),"")))</f>
        <v/>
      </c>
      <c r="L28" s="131" t="str">
        <f>IF(J28="","",IF(IFERROR(VLOOKUP($B28,手順2!$A$12:$P$107,L$1,FALSE),"")&amp;IFERROR(VLOOKUP($B28,手順3!$A$12:$Q$107,L$1,FALSE),"")="",0,IFERROR(VLOOKUP($B28,手順2!$A$12:$P$107,L$1,FALSE),"")&amp;IFERROR(VLOOKUP($B28,手順3!$A$12:$Q$107,L$1,FALSE),"")))</f>
        <v/>
      </c>
      <c r="M28" s="131" t="str">
        <f>IF(J28="","",IF(IFERROR(VLOOKUP($B28,手順2!$A$12:$P$107,M$1,FALSE),"")&amp;IFERROR(VLOOKUP($B28,手順3!$A$12:$Q$107,M$1,FALSE),"")="",0,IFERROR(VLOOKUP($B28,手順2!$A$12:$P$107,M$1,FALSE),"")&amp;IFERROR(VLOOKUP($B28,手順3!$A$12:$Q$107,M$1,FALSE),"")))</f>
        <v/>
      </c>
      <c r="N28" s="10" t="str">
        <f>IFERROR(VLOOKUP($B28,手順2!$A$12:$P$107,N$1,FALSE),"")&amp;IFERROR(VLOOKUP($B28,手順3!$A$12:$Q$107,N$1,FALSE),"")</f>
        <v/>
      </c>
      <c r="O28" s="136"/>
      <c r="P28" s="136"/>
      <c r="Q28" s="136"/>
      <c r="R28"/>
      <c r="W28" s="41" t="str">
        <f>IF($AA28="","",COUNTIF($AK$18:$AK28,W$17))</f>
        <v/>
      </c>
      <c r="X28" s="41" t="str">
        <f>IF($AA28="","",COUNTIF($AK$18:$AK28,X$17))</f>
        <v/>
      </c>
      <c r="Y28" s="41" t="str">
        <f>IF($AA28="","",COUNTIF($AK$18:$AK28,Y$17))</f>
        <v/>
      </c>
      <c r="Z28" s="41" t="str">
        <f>IF($AA28="","",COUNTIF($AK$18:$AK28,Z$17))</f>
        <v/>
      </c>
      <c r="AA28" s="120" t="str">
        <f t="shared" si="2"/>
        <v/>
      </c>
      <c r="AB28" s="121" t="str">
        <f t="shared" si="3"/>
        <v/>
      </c>
      <c r="AC28" s="42" t="str">
        <f t="shared" si="4"/>
        <v/>
      </c>
      <c r="AD28" s="121" t="str">
        <f t="shared" si="5"/>
        <v/>
      </c>
      <c r="AE28" s="121" t="str">
        <f t="shared" si="6"/>
        <v/>
      </c>
      <c r="AF28" s="121" t="str">
        <f t="shared" si="7"/>
        <v/>
      </c>
      <c r="AG28" s="121" t="str">
        <f t="shared" si="8"/>
        <v/>
      </c>
      <c r="AH28" s="121" t="str">
        <f t="shared" si="9"/>
        <v/>
      </c>
      <c r="AI28" s="121" t="str">
        <f t="shared" si="10"/>
        <v/>
      </c>
      <c r="AJ28" s="121"/>
      <c r="AK28" s="122" t="str">
        <f t="shared" si="11"/>
        <v/>
      </c>
      <c r="AM28">
        <f>種目情報!A11</f>
        <v>0</v>
      </c>
      <c r="AN28">
        <f>種目情報!B11</f>
        <v>0</v>
      </c>
      <c r="AO28">
        <f>種目情報!C11</f>
        <v>0</v>
      </c>
    </row>
    <row r="29" spans="1:41" x14ac:dyDescent="0.45">
      <c r="A29">
        <v>12</v>
      </c>
      <c r="B29" t="str">
        <f>IFERROR(IF(B28=手順3!$A$11,"",IF(B28&lt;=100,IF(手順2!A23=手順５!A29,手順５!A29,手順3!$A$12),B28+1)),"")</f>
        <v/>
      </c>
      <c r="C29" s="10" t="str">
        <f>IFERROR(VLOOKUP($B29,手順2!$A$12:$P$107,C$1,FALSE),"")&amp;IFERROR(VLOOKUP($B29,手順3!$A$12:$Q$107,C$1,FALSE),"")</f>
        <v/>
      </c>
      <c r="D29" s="10" t="str">
        <f>IFERROR(VLOOKUP($B29,手順2!$A$12:$P$107,D$1,FALSE),"")&amp;IFERROR(VLOOKUP($B29,手順3!$A$12:$Q$107,D$1,FALSE),"")</f>
        <v/>
      </c>
      <c r="E29" s="10" t="str">
        <f>IFERROR(VLOOKUP($B29,手順2!$A$12:$P$107,E$1,FALSE),"")&amp;IFERROR(VLOOKUP($B29,手順3!$A$12:$Q$107,E$1,FALSE),"")</f>
        <v/>
      </c>
      <c r="F29" s="10" t="str">
        <f>IFERROR(VLOOKUP($B29,手順2!$A$12:$P$107,F$1,FALSE),"")&amp;IFERROR(VLOOKUP($B29,手順3!$A$12:$Q$107,F$1,FALSE),"")</f>
        <v/>
      </c>
      <c r="G29" s="10" t="str">
        <f>IFERROR(VLOOKUP($B29,手順2!$A$12:$P$107,G$1,FALSE),"")&amp;IFERROR(VLOOKUP($B29,手順3!$A$12:$Q$107,G$1,FALSE),"")</f>
        <v/>
      </c>
      <c r="H29" s="10" t="str">
        <f>IFERROR(VLOOKUP($B29,手順2!$A$12:$P$107,H$1,FALSE),"")&amp;IFERROR(VLOOKUP($B29,手順3!$A$12:$Q$107,H$1,FALSE),"")</f>
        <v/>
      </c>
      <c r="I29" s="10" t="str">
        <f>IFERROR(VLOOKUP($B29,手順2!$A$12:$P$107,I$1,FALSE),"")&amp;IFERROR(VLOOKUP($B29,手順3!$A$12:$Q$107,I$1,FALSE),"")</f>
        <v/>
      </c>
      <c r="J29" s="100" t="str">
        <f>IFERROR(VLOOKUP($B29,手順2!$A$12:$P$107,J$1,FALSE),"")&amp;IFERROR(VLOOKUP($B29,手順3!$A$12:$Q$107,J$1,FALSE),"")</f>
        <v/>
      </c>
      <c r="K29" s="131" t="str">
        <f>IF(J29="","",IF(IFERROR(VLOOKUP($B29,手順2!$A$12:$P$107,K$1,FALSE),"")&amp;IFERROR(VLOOKUP($B29,手順3!$A$12:$Q$107,K$1,FALSE),"")="",0,IFERROR(VLOOKUP($B29,手順2!$A$12:$P$107,K$1,FALSE),"")&amp;IFERROR(VLOOKUP($B29,手順3!$A$12:$Q$107,K$1,FALSE),"")))</f>
        <v/>
      </c>
      <c r="L29" s="131" t="str">
        <f>IF(J29="","",IF(IFERROR(VLOOKUP($B29,手順2!$A$12:$P$107,L$1,FALSE),"")&amp;IFERROR(VLOOKUP($B29,手順3!$A$12:$Q$107,L$1,FALSE),"")="",0,IFERROR(VLOOKUP($B29,手順2!$A$12:$P$107,L$1,FALSE),"")&amp;IFERROR(VLOOKUP($B29,手順3!$A$12:$Q$107,L$1,FALSE),"")))</f>
        <v/>
      </c>
      <c r="M29" s="131" t="str">
        <f>IF(J29="","",IF(IFERROR(VLOOKUP($B29,手順2!$A$12:$P$107,M$1,FALSE),"")&amp;IFERROR(VLOOKUP($B29,手順3!$A$12:$Q$107,M$1,FALSE),"")="",0,IFERROR(VLOOKUP($B29,手順2!$A$12:$P$107,M$1,FALSE),"")&amp;IFERROR(VLOOKUP($B29,手順3!$A$12:$Q$107,M$1,FALSE),"")))</f>
        <v/>
      </c>
      <c r="N29" s="10" t="str">
        <f>IFERROR(VLOOKUP($B29,手順2!$A$12:$P$107,N$1,FALSE),"")&amp;IFERROR(VLOOKUP($B29,手順3!$A$12:$Q$107,N$1,FALSE),"")</f>
        <v/>
      </c>
      <c r="O29" s="136"/>
      <c r="P29" s="136"/>
      <c r="Q29" s="136"/>
      <c r="R29"/>
      <c r="W29" s="41" t="str">
        <f>IF($AA29="","",COUNTIF($AK$18:$AK29,W$17))</f>
        <v/>
      </c>
      <c r="X29" s="41" t="str">
        <f>IF($AA29="","",COUNTIF($AK$18:$AK29,X$17))</f>
        <v/>
      </c>
      <c r="Y29" s="41" t="str">
        <f>IF($AA29="","",COUNTIF($AK$18:$AK29,Y$17))</f>
        <v/>
      </c>
      <c r="Z29" s="41" t="str">
        <f>IF($AA29="","",COUNTIF($AK$18:$AK29,Z$17))</f>
        <v/>
      </c>
      <c r="AA29" s="120" t="str">
        <f t="shared" si="2"/>
        <v/>
      </c>
      <c r="AB29" s="121" t="str">
        <f t="shared" si="3"/>
        <v/>
      </c>
      <c r="AC29" s="42" t="str">
        <f t="shared" si="4"/>
        <v/>
      </c>
      <c r="AD29" s="121" t="str">
        <f t="shared" si="5"/>
        <v/>
      </c>
      <c r="AE29" s="121" t="str">
        <f t="shared" si="6"/>
        <v/>
      </c>
      <c r="AF29" s="121" t="str">
        <f t="shared" si="7"/>
        <v/>
      </c>
      <c r="AG29" s="121" t="str">
        <f t="shared" si="8"/>
        <v/>
      </c>
      <c r="AH29" s="121" t="str">
        <f t="shared" si="9"/>
        <v/>
      </c>
      <c r="AI29" s="121" t="str">
        <f t="shared" si="10"/>
        <v/>
      </c>
      <c r="AJ29" s="121"/>
      <c r="AK29" s="122" t="str">
        <f t="shared" si="11"/>
        <v/>
      </c>
      <c r="AM29">
        <f>種目情報!A12</f>
        <v>0</v>
      </c>
      <c r="AN29">
        <f>種目情報!B12</f>
        <v>0</v>
      </c>
      <c r="AO29">
        <f>種目情報!C12</f>
        <v>0</v>
      </c>
    </row>
    <row r="30" spans="1:41" x14ac:dyDescent="0.45">
      <c r="A30">
        <v>13</v>
      </c>
      <c r="B30" t="str">
        <f>IFERROR(IF(B29=手順3!$A$11,"",IF(B29&lt;=100,IF(手順2!A24=手順５!A30,手順５!A30,手順3!$A$12),B29+1)),"")</f>
        <v/>
      </c>
      <c r="C30" s="10" t="str">
        <f>IFERROR(VLOOKUP($B30,手順2!$A$12:$P$107,C$1,FALSE),"")&amp;IFERROR(VLOOKUP($B30,手順3!$A$12:$Q$107,C$1,FALSE),"")</f>
        <v/>
      </c>
      <c r="D30" s="10" t="str">
        <f>IFERROR(VLOOKUP($B30,手順2!$A$12:$P$107,D$1,FALSE),"")&amp;IFERROR(VLOOKUP($B30,手順3!$A$12:$Q$107,D$1,FALSE),"")</f>
        <v/>
      </c>
      <c r="E30" s="10" t="str">
        <f>IFERROR(VLOOKUP($B30,手順2!$A$12:$P$107,E$1,FALSE),"")&amp;IFERROR(VLOOKUP($B30,手順3!$A$12:$Q$107,E$1,FALSE),"")</f>
        <v/>
      </c>
      <c r="F30" s="10" t="str">
        <f>IFERROR(VLOOKUP($B30,手順2!$A$12:$P$107,F$1,FALSE),"")&amp;IFERROR(VLOOKUP($B30,手順3!$A$12:$Q$107,F$1,FALSE),"")</f>
        <v/>
      </c>
      <c r="G30" s="10" t="str">
        <f>IFERROR(VLOOKUP($B30,手順2!$A$12:$P$107,G$1,FALSE),"")&amp;IFERROR(VLOOKUP($B30,手順3!$A$12:$Q$107,G$1,FALSE),"")</f>
        <v/>
      </c>
      <c r="H30" s="10" t="str">
        <f>IFERROR(VLOOKUP($B30,手順2!$A$12:$P$107,H$1,FALSE),"")&amp;IFERROR(VLOOKUP($B30,手順3!$A$12:$Q$107,H$1,FALSE),"")</f>
        <v/>
      </c>
      <c r="I30" s="10" t="str">
        <f>IFERROR(VLOOKUP($B30,手順2!$A$12:$P$107,I$1,FALSE),"")&amp;IFERROR(VLOOKUP($B30,手順3!$A$12:$Q$107,I$1,FALSE),"")</f>
        <v/>
      </c>
      <c r="J30" s="100" t="str">
        <f>IFERROR(VLOOKUP($B30,手順2!$A$12:$P$107,J$1,FALSE),"")&amp;IFERROR(VLOOKUP($B30,手順3!$A$12:$Q$107,J$1,FALSE),"")</f>
        <v/>
      </c>
      <c r="K30" s="131" t="str">
        <f>IF(J30="","",IF(IFERROR(VLOOKUP($B30,手順2!$A$12:$P$107,K$1,FALSE),"")&amp;IFERROR(VLOOKUP($B30,手順3!$A$12:$Q$107,K$1,FALSE),"")="",0,IFERROR(VLOOKUP($B30,手順2!$A$12:$P$107,K$1,FALSE),"")&amp;IFERROR(VLOOKUP($B30,手順3!$A$12:$Q$107,K$1,FALSE),"")))</f>
        <v/>
      </c>
      <c r="L30" s="131" t="str">
        <f>IF(J30="","",IF(IFERROR(VLOOKUP($B30,手順2!$A$12:$P$107,L$1,FALSE),"")&amp;IFERROR(VLOOKUP($B30,手順3!$A$12:$Q$107,L$1,FALSE),"")="",0,IFERROR(VLOOKUP($B30,手順2!$A$12:$P$107,L$1,FALSE),"")&amp;IFERROR(VLOOKUP($B30,手順3!$A$12:$Q$107,L$1,FALSE),"")))</f>
        <v/>
      </c>
      <c r="M30" s="131" t="str">
        <f>IF(J30="","",IF(IFERROR(VLOOKUP($B30,手順2!$A$12:$P$107,M$1,FALSE),"")&amp;IFERROR(VLOOKUP($B30,手順3!$A$12:$Q$107,M$1,FALSE),"")="",0,IFERROR(VLOOKUP($B30,手順2!$A$12:$P$107,M$1,FALSE),"")&amp;IFERROR(VLOOKUP($B30,手順3!$A$12:$Q$107,M$1,FALSE),"")))</f>
        <v/>
      </c>
      <c r="N30" s="10" t="str">
        <f>IFERROR(VLOOKUP($B30,手順2!$A$12:$P$107,N$1,FALSE),"")&amp;IFERROR(VLOOKUP($B30,手順3!$A$12:$Q$107,N$1,FALSE),"")</f>
        <v/>
      </c>
      <c r="O30" s="136"/>
      <c r="P30" s="136"/>
      <c r="Q30" s="136"/>
      <c r="R30"/>
      <c r="W30" s="41" t="str">
        <f>IF($AA30="","",COUNTIF($AK$18:$AK30,W$17))</f>
        <v/>
      </c>
      <c r="X30" s="41" t="str">
        <f>IF($AA30="","",COUNTIF($AK$18:$AK30,X$17))</f>
        <v/>
      </c>
      <c r="Y30" s="41" t="str">
        <f>IF($AA30="","",COUNTIF($AK$18:$AK30,Y$17))</f>
        <v/>
      </c>
      <c r="Z30" s="41" t="str">
        <f>IF($AA30="","",COUNTIF($AK$18:$AK30,Z$17))</f>
        <v/>
      </c>
      <c r="AA30" s="120" t="str">
        <f t="shared" si="2"/>
        <v/>
      </c>
      <c r="AB30" s="121" t="str">
        <f t="shared" si="3"/>
        <v/>
      </c>
      <c r="AC30" s="42" t="str">
        <f t="shared" si="4"/>
        <v/>
      </c>
      <c r="AD30" s="121" t="str">
        <f t="shared" si="5"/>
        <v/>
      </c>
      <c r="AE30" s="121" t="str">
        <f t="shared" si="6"/>
        <v/>
      </c>
      <c r="AF30" s="121" t="str">
        <f t="shared" si="7"/>
        <v/>
      </c>
      <c r="AG30" s="121" t="str">
        <f t="shared" si="8"/>
        <v/>
      </c>
      <c r="AH30" s="121" t="str">
        <f t="shared" si="9"/>
        <v/>
      </c>
      <c r="AI30" s="121" t="str">
        <f t="shared" si="10"/>
        <v/>
      </c>
      <c r="AJ30" s="121"/>
      <c r="AK30" s="122" t="str">
        <f t="shared" si="11"/>
        <v/>
      </c>
      <c r="AM30">
        <f>種目情報!A13</f>
        <v>0</v>
      </c>
      <c r="AN30">
        <f>種目情報!B13</f>
        <v>0</v>
      </c>
      <c r="AO30">
        <f>種目情報!C13</f>
        <v>0</v>
      </c>
    </row>
    <row r="31" spans="1:41" x14ac:dyDescent="0.45">
      <c r="A31">
        <v>14</v>
      </c>
      <c r="B31" t="str">
        <f>IFERROR(IF(B30=手順3!$A$11,"",IF(B30&lt;=100,IF(手順2!A25=手順５!A31,手順５!A31,手順3!$A$12),B30+1)),"")</f>
        <v/>
      </c>
      <c r="C31" s="10" t="str">
        <f>IFERROR(VLOOKUP($B31,手順2!$A$12:$P$107,C$1,FALSE),"")&amp;IFERROR(VLOOKUP($B31,手順3!$A$12:$Q$107,C$1,FALSE),"")</f>
        <v/>
      </c>
      <c r="D31" s="10" t="str">
        <f>IFERROR(VLOOKUP($B31,手順2!$A$12:$P$107,D$1,FALSE),"")&amp;IFERROR(VLOOKUP($B31,手順3!$A$12:$Q$107,D$1,FALSE),"")</f>
        <v/>
      </c>
      <c r="E31" s="10" t="str">
        <f>IFERROR(VLOOKUP($B31,手順2!$A$12:$P$107,E$1,FALSE),"")&amp;IFERROR(VLOOKUP($B31,手順3!$A$12:$Q$107,E$1,FALSE),"")</f>
        <v/>
      </c>
      <c r="F31" s="10" t="str">
        <f>IFERROR(VLOOKUP($B31,手順2!$A$12:$P$107,F$1,FALSE),"")&amp;IFERROR(VLOOKUP($B31,手順3!$A$12:$Q$107,F$1,FALSE),"")</f>
        <v/>
      </c>
      <c r="G31" s="10" t="str">
        <f>IFERROR(VLOOKUP($B31,手順2!$A$12:$P$107,G$1,FALSE),"")&amp;IFERROR(VLOOKUP($B31,手順3!$A$12:$Q$107,G$1,FALSE),"")</f>
        <v/>
      </c>
      <c r="H31" s="10" t="str">
        <f>IFERROR(VLOOKUP($B31,手順2!$A$12:$P$107,H$1,FALSE),"")&amp;IFERROR(VLOOKUP($B31,手順3!$A$12:$Q$107,H$1,FALSE),"")</f>
        <v/>
      </c>
      <c r="I31" s="10" t="str">
        <f>IFERROR(VLOOKUP($B31,手順2!$A$12:$P$107,I$1,FALSE),"")&amp;IFERROR(VLOOKUP($B31,手順3!$A$12:$Q$107,I$1,FALSE),"")</f>
        <v/>
      </c>
      <c r="J31" s="100" t="str">
        <f>IFERROR(VLOOKUP($B31,手順2!$A$12:$P$107,J$1,FALSE),"")&amp;IFERROR(VLOOKUP($B31,手順3!$A$12:$Q$107,J$1,FALSE),"")</f>
        <v/>
      </c>
      <c r="K31" s="131" t="str">
        <f>IF(J31="","",IF(IFERROR(VLOOKUP($B31,手順2!$A$12:$P$107,K$1,FALSE),"")&amp;IFERROR(VLOOKUP($B31,手順3!$A$12:$Q$107,K$1,FALSE),"")="",0,IFERROR(VLOOKUP($B31,手順2!$A$12:$P$107,K$1,FALSE),"")&amp;IFERROR(VLOOKUP($B31,手順3!$A$12:$Q$107,K$1,FALSE),"")))</f>
        <v/>
      </c>
      <c r="L31" s="131" t="str">
        <f>IF(J31="","",IF(IFERROR(VLOOKUP($B31,手順2!$A$12:$P$107,L$1,FALSE),"")&amp;IFERROR(VLOOKUP($B31,手順3!$A$12:$Q$107,L$1,FALSE),"")="",0,IFERROR(VLOOKUP($B31,手順2!$A$12:$P$107,L$1,FALSE),"")&amp;IFERROR(VLOOKUP($B31,手順3!$A$12:$Q$107,L$1,FALSE),"")))</f>
        <v/>
      </c>
      <c r="M31" s="131" t="str">
        <f>IF(J31="","",IF(IFERROR(VLOOKUP($B31,手順2!$A$12:$P$107,M$1,FALSE),"")&amp;IFERROR(VLOOKUP($B31,手順3!$A$12:$Q$107,M$1,FALSE),"")="",0,IFERROR(VLOOKUP($B31,手順2!$A$12:$P$107,M$1,FALSE),"")&amp;IFERROR(VLOOKUP($B31,手順3!$A$12:$Q$107,M$1,FALSE),"")))</f>
        <v/>
      </c>
      <c r="N31" s="10" t="str">
        <f>IFERROR(VLOOKUP($B31,手順2!$A$12:$P$107,N$1,FALSE),"")&amp;IFERROR(VLOOKUP($B31,手順3!$A$12:$Q$107,N$1,FALSE),"")</f>
        <v/>
      </c>
      <c r="O31" s="136"/>
      <c r="P31" s="136"/>
      <c r="Q31" s="136"/>
      <c r="R31"/>
      <c r="W31" s="41" t="str">
        <f>IF($AA31="","",COUNTIF($AK$18:$AK31,W$17))</f>
        <v/>
      </c>
      <c r="X31" s="41" t="str">
        <f>IF($AA31="","",COUNTIF($AK$18:$AK31,X$17))</f>
        <v/>
      </c>
      <c r="Y31" s="41" t="str">
        <f>IF($AA31="","",COUNTIF($AK$18:$AK31,Y$17))</f>
        <v/>
      </c>
      <c r="Z31" s="41" t="str">
        <f>IF($AA31="","",COUNTIF($AK$18:$AK31,Z$17))</f>
        <v/>
      </c>
      <c r="AA31" s="120" t="str">
        <f t="shared" si="2"/>
        <v/>
      </c>
      <c r="AB31" s="121" t="str">
        <f t="shared" si="3"/>
        <v/>
      </c>
      <c r="AC31" s="42" t="str">
        <f t="shared" si="4"/>
        <v/>
      </c>
      <c r="AD31" s="121" t="str">
        <f t="shared" si="5"/>
        <v/>
      </c>
      <c r="AE31" s="121" t="str">
        <f t="shared" si="6"/>
        <v/>
      </c>
      <c r="AF31" s="121" t="str">
        <f t="shared" si="7"/>
        <v/>
      </c>
      <c r="AG31" s="121" t="str">
        <f t="shared" si="8"/>
        <v/>
      </c>
      <c r="AH31" s="121" t="str">
        <f t="shared" si="9"/>
        <v/>
      </c>
      <c r="AI31" s="121" t="str">
        <f t="shared" si="10"/>
        <v/>
      </c>
      <c r="AJ31" s="121"/>
      <c r="AK31" s="122" t="str">
        <f t="shared" si="11"/>
        <v/>
      </c>
      <c r="AM31">
        <f>種目情報!A14</f>
        <v>0</v>
      </c>
      <c r="AN31">
        <f>種目情報!B14</f>
        <v>0</v>
      </c>
      <c r="AO31">
        <f>種目情報!C14</f>
        <v>0</v>
      </c>
    </row>
    <row r="32" spans="1:41" x14ac:dyDescent="0.45">
      <c r="A32">
        <v>15</v>
      </c>
      <c r="B32" t="str">
        <f>IFERROR(IF(B31=手順3!$A$11,"",IF(B31&lt;=100,IF(手順2!A26=手順５!A32,手順５!A32,手順3!$A$12),B31+1)),"")</f>
        <v/>
      </c>
      <c r="C32" s="10" t="str">
        <f>IFERROR(VLOOKUP($B32,手順2!$A$12:$P$107,C$1,FALSE),"")&amp;IFERROR(VLOOKUP($B32,手順3!$A$12:$Q$107,C$1,FALSE),"")</f>
        <v/>
      </c>
      <c r="D32" s="10" t="str">
        <f>IFERROR(VLOOKUP($B32,手順2!$A$12:$P$107,D$1,FALSE),"")&amp;IFERROR(VLOOKUP($B32,手順3!$A$12:$Q$107,D$1,FALSE),"")</f>
        <v/>
      </c>
      <c r="E32" s="10" t="str">
        <f>IFERROR(VLOOKUP($B32,手順2!$A$12:$P$107,E$1,FALSE),"")&amp;IFERROR(VLOOKUP($B32,手順3!$A$12:$Q$107,E$1,FALSE),"")</f>
        <v/>
      </c>
      <c r="F32" s="10" t="str">
        <f>IFERROR(VLOOKUP($B32,手順2!$A$12:$P$107,F$1,FALSE),"")&amp;IFERROR(VLOOKUP($B32,手順3!$A$12:$Q$107,F$1,FALSE),"")</f>
        <v/>
      </c>
      <c r="G32" s="10" t="str">
        <f>IFERROR(VLOOKUP($B32,手順2!$A$12:$P$107,G$1,FALSE),"")&amp;IFERROR(VLOOKUP($B32,手順3!$A$12:$Q$107,G$1,FALSE),"")</f>
        <v/>
      </c>
      <c r="H32" s="10" t="str">
        <f>IFERROR(VLOOKUP($B32,手順2!$A$12:$P$107,H$1,FALSE),"")&amp;IFERROR(VLOOKUP($B32,手順3!$A$12:$Q$107,H$1,FALSE),"")</f>
        <v/>
      </c>
      <c r="I32" s="10" t="str">
        <f>IFERROR(VLOOKUP($B32,手順2!$A$12:$P$107,I$1,FALSE),"")&amp;IFERROR(VLOOKUP($B32,手順3!$A$12:$Q$107,I$1,FALSE),"")</f>
        <v/>
      </c>
      <c r="J32" s="100" t="str">
        <f>IFERROR(VLOOKUP($B32,手順2!$A$12:$P$107,J$1,FALSE),"")&amp;IFERROR(VLOOKUP($B32,手順3!$A$12:$Q$107,J$1,FALSE),"")</f>
        <v/>
      </c>
      <c r="K32" s="131" t="str">
        <f>IF(J32="","",IF(IFERROR(VLOOKUP($B32,手順2!$A$12:$P$107,K$1,FALSE),"")&amp;IFERROR(VLOOKUP($B32,手順3!$A$12:$Q$107,K$1,FALSE),"")="",0,IFERROR(VLOOKUP($B32,手順2!$A$12:$P$107,K$1,FALSE),"")&amp;IFERROR(VLOOKUP($B32,手順3!$A$12:$Q$107,K$1,FALSE),"")))</f>
        <v/>
      </c>
      <c r="L32" s="131" t="str">
        <f>IF(J32="","",IF(IFERROR(VLOOKUP($B32,手順2!$A$12:$P$107,L$1,FALSE),"")&amp;IFERROR(VLOOKUP($B32,手順3!$A$12:$Q$107,L$1,FALSE),"")="",0,IFERROR(VLOOKUP($B32,手順2!$A$12:$P$107,L$1,FALSE),"")&amp;IFERROR(VLOOKUP($B32,手順3!$A$12:$Q$107,L$1,FALSE),"")))</f>
        <v/>
      </c>
      <c r="M32" s="131" t="str">
        <f>IF(J32="","",IF(IFERROR(VLOOKUP($B32,手順2!$A$12:$P$107,M$1,FALSE),"")&amp;IFERROR(VLOOKUP($B32,手順3!$A$12:$Q$107,M$1,FALSE),"")="",0,IFERROR(VLOOKUP($B32,手順2!$A$12:$P$107,M$1,FALSE),"")&amp;IFERROR(VLOOKUP($B32,手順3!$A$12:$Q$107,M$1,FALSE),"")))</f>
        <v/>
      </c>
      <c r="N32" s="10" t="str">
        <f>IFERROR(VLOOKUP($B32,手順2!$A$12:$P$107,N$1,FALSE),"")&amp;IFERROR(VLOOKUP($B32,手順3!$A$12:$Q$107,N$1,FALSE),"")</f>
        <v/>
      </c>
      <c r="O32" s="136"/>
      <c r="P32" s="136"/>
      <c r="Q32" s="136"/>
      <c r="R32"/>
      <c r="W32" s="41" t="str">
        <f>IF($AA32="","",COUNTIF($AK$18:$AK32,W$17))</f>
        <v/>
      </c>
      <c r="X32" s="41" t="str">
        <f>IF($AA32="","",COUNTIF($AK$18:$AK32,X$17))</f>
        <v/>
      </c>
      <c r="Y32" s="41" t="str">
        <f>IF($AA32="","",COUNTIF($AK$18:$AK32,Y$17))</f>
        <v/>
      </c>
      <c r="Z32" s="41" t="str">
        <f>IF($AA32="","",COUNTIF($AK$18:$AK32,Z$17))</f>
        <v/>
      </c>
      <c r="AA32" s="120" t="str">
        <f t="shared" si="2"/>
        <v/>
      </c>
      <c r="AB32" s="121" t="str">
        <f t="shared" si="3"/>
        <v/>
      </c>
      <c r="AC32" s="42" t="str">
        <f t="shared" si="4"/>
        <v/>
      </c>
      <c r="AD32" s="121" t="str">
        <f t="shared" si="5"/>
        <v/>
      </c>
      <c r="AE32" s="121" t="str">
        <f t="shared" si="6"/>
        <v/>
      </c>
      <c r="AF32" s="121" t="str">
        <f t="shared" si="7"/>
        <v/>
      </c>
      <c r="AG32" s="121" t="str">
        <f t="shared" si="8"/>
        <v/>
      </c>
      <c r="AH32" s="121" t="str">
        <f t="shared" si="9"/>
        <v/>
      </c>
      <c r="AI32" s="121" t="str">
        <f t="shared" si="10"/>
        <v/>
      </c>
      <c r="AJ32" s="121"/>
      <c r="AK32" s="122" t="str">
        <f t="shared" si="11"/>
        <v/>
      </c>
      <c r="AM32">
        <f>種目情報!A15</f>
        <v>0</v>
      </c>
      <c r="AN32">
        <f>種目情報!B15</f>
        <v>0</v>
      </c>
      <c r="AO32">
        <f>種目情報!C15</f>
        <v>0</v>
      </c>
    </row>
    <row r="33" spans="1:41" x14ac:dyDescent="0.45">
      <c r="A33">
        <v>16</v>
      </c>
      <c r="B33" t="str">
        <f>IFERROR(IF(B32=手順3!$A$11,"",IF(B32&lt;=100,IF(手順2!A27=手順５!A33,手順５!A33,手順3!$A$12),B32+1)),"")</f>
        <v/>
      </c>
      <c r="C33" s="10" t="str">
        <f>IFERROR(VLOOKUP($B33,手順2!$A$12:$P$107,C$1,FALSE),"")&amp;IFERROR(VLOOKUP($B33,手順3!$A$12:$Q$107,C$1,FALSE),"")</f>
        <v/>
      </c>
      <c r="D33" s="10" t="str">
        <f>IFERROR(VLOOKUP($B33,手順2!$A$12:$P$107,D$1,FALSE),"")&amp;IFERROR(VLOOKUP($B33,手順3!$A$12:$Q$107,D$1,FALSE),"")</f>
        <v/>
      </c>
      <c r="E33" s="10" t="str">
        <f>IFERROR(VLOOKUP($B33,手順2!$A$12:$P$107,E$1,FALSE),"")&amp;IFERROR(VLOOKUP($B33,手順3!$A$12:$Q$107,E$1,FALSE),"")</f>
        <v/>
      </c>
      <c r="F33" s="10" t="str">
        <f>IFERROR(VLOOKUP($B33,手順2!$A$12:$P$107,F$1,FALSE),"")&amp;IFERROR(VLOOKUP($B33,手順3!$A$12:$Q$107,F$1,FALSE),"")</f>
        <v/>
      </c>
      <c r="G33" s="10" t="str">
        <f>IFERROR(VLOOKUP($B33,手順2!$A$12:$P$107,G$1,FALSE),"")&amp;IFERROR(VLOOKUP($B33,手順3!$A$12:$Q$107,G$1,FALSE),"")</f>
        <v/>
      </c>
      <c r="H33" s="10" t="str">
        <f>IFERROR(VLOOKUP($B33,手順2!$A$12:$P$107,H$1,FALSE),"")&amp;IFERROR(VLOOKUP($B33,手順3!$A$12:$Q$107,H$1,FALSE),"")</f>
        <v/>
      </c>
      <c r="I33" s="10" t="str">
        <f>IFERROR(VLOOKUP($B33,手順2!$A$12:$P$107,I$1,FALSE),"")&amp;IFERROR(VLOOKUP($B33,手順3!$A$12:$Q$107,I$1,FALSE),"")</f>
        <v/>
      </c>
      <c r="J33" s="100" t="str">
        <f>IFERROR(VLOOKUP($B33,手順2!$A$12:$P$107,J$1,FALSE),"")&amp;IFERROR(VLOOKUP($B33,手順3!$A$12:$Q$107,J$1,FALSE),"")</f>
        <v/>
      </c>
      <c r="K33" s="131" t="str">
        <f>IF(J33="","",IF(IFERROR(VLOOKUP($B33,手順2!$A$12:$P$107,K$1,FALSE),"")&amp;IFERROR(VLOOKUP($B33,手順3!$A$12:$Q$107,K$1,FALSE),"")="",0,IFERROR(VLOOKUP($B33,手順2!$A$12:$P$107,K$1,FALSE),"")&amp;IFERROR(VLOOKUP($B33,手順3!$A$12:$Q$107,K$1,FALSE),"")))</f>
        <v/>
      </c>
      <c r="L33" s="131" t="str">
        <f>IF(J33="","",IF(IFERROR(VLOOKUP($B33,手順2!$A$12:$P$107,L$1,FALSE),"")&amp;IFERROR(VLOOKUP($B33,手順3!$A$12:$Q$107,L$1,FALSE),"")="",0,IFERROR(VLOOKUP($B33,手順2!$A$12:$P$107,L$1,FALSE),"")&amp;IFERROR(VLOOKUP($B33,手順3!$A$12:$Q$107,L$1,FALSE),"")))</f>
        <v/>
      </c>
      <c r="M33" s="131" t="str">
        <f>IF(J33="","",IF(IFERROR(VLOOKUP($B33,手順2!$A$12:$P$107,M$1,FALSE),"")&amp;IFERROR(VLOOKUP($B33,手順3!$A$12:$Q$107,M$1,FALSE),"")="",0,IFERROR(VLOOKUP($B33,手順2!$A$12:$P$107,M$1,FALSE),"")&amp;IFERROR(VLOOKUP($B33,手順3!$A$12:$Q$107,M$1,FALSE),"")))</f>
        <v/>
      </c>
      <c r="N33" s="10" t="str">
        <f>IFERROR(VLOOKUP($B33,手順2!$A$12:$P$107,N$1,FALSE),"")&amp;IFERROR(VLOOKUP($B33,手順3!$A$12:$Q$107,N$1,FALSE),"")</f>
        <v/>
      </c>
      <c r="O33" s="136"/>
      <c r="P33" s="136"/>
      <c r="Q33" s="136"/>
      <c r="R33"/>
      <c r="W33" s="41" t="str">
        <f>IF($AA33="","",COUNTIF($AK$18:$AK33,W$17))</f>
        <v/>
      </c>
      <c r="X33" s="41" t="str">
        <f>IF($AA33="","",COUNTIF($AK$18:$AK33,X$17))</f>
        <v/>
      </c>
      <c r="Y33" s="41" t="str">
        <f>IF($AA33="","",COUNTIF($AK$18:$AK33,Y$17))</f>
        <v/>
      </c>
      <c r="Z33" s="41" t="str">
        <f>IF($AA33="","",COUNTIF($AK$18:$AK33,Z$17))</f>
        <v/>
      </c>
      <c r="AA33" s="120" t="str">
        <f t="shared" si="2"/>
        <v/>
      </c>
      <c r="AB33" s="121" t="str">
        <f t="shared" si="3"/>
        <v/>
      </c>
      <c r="AC33" s="42" t="str">
        <f t="shared" si="4"/>
        <v/>
      </c>
      <c r="AD33" s="121" t="str">
        <f t="shared" si="5"/>
        <v/>
      </c>
      <c r="AE33" s="121" t="str">
        <f t="shared" si="6"/>
        <v/>
      </c>
      <c r="AF33" s="121" t="str">
        <f t="shared" si="7"/>
        <v/>
      </c>
      <c r="AG33" s="121" t="str">
        <f t="shared" si="8"/>
        <v/>
      </c>
      <c r="AH33" s="121" t="str">
        <f t="shared" si="9"/>
        <v/>
      </c>
      <c r="AI33" s="121" t="str">
        <f t="shared" si="10"/>
        <v/>
      </c>
      <c r="AJ33" s="121"/>
      <c r="AK33" s="122" t="str">
        <f t="shared" si="11"/>
        <v/>
      </c>
      <c r="AM33">
        <f>種目情報!A16</f>
        <v>0</v>
      </c>
      <c r="AN33">
        <f>種目情報!B16</f>
        <v>0</v>
      </c>
      <c r="AO33">
        <f>種目情報!C16</f>
        <v>0</v>
      </c>
    </row>
    <row r="34" spans="1:41" x14ac:dyDescent="0.45">
      <c r="A34">
        <v>17</v>
      </c>
      <c r="B34" t="str">
        <f>IFERROR(IF(B33=手順3!$A$11,"",IF(B33&lt;=100,IF(手順2!A28=手順５!A34,手順５!A34,手順3!$A$12),B33+1)),"")</f>
        <v/>
      </c>
      <c r="C34" s="10" t="str">
        <f>IFERROR(VLOOKUP($B34,手順2!$A$12:$P$107,C$1,FALSE),"")&amp;IFERROR(VLOOKUP($B34,手順3!$A$12:$Q$107,C$1,FALSE),"")</f>
        <v/>
      </c>
      <c r="D34" s="10" t="str">
        <f>IFERROR(VLOOKUP($B34,手順2!$A$12:$P$107,D$1,FALSE),"")&amp;IFERROR(VLOOKUP($B34,手順3!$A$12:$Q$107,D$1,FALSE),"")</f>
        <v/>
      </c>
      <c r="E34" s="10" t="str">
        <f>IFERROR(VLOOKUP($B34,手順2!$A$12:$P$107,E$1,FALSE),"")&amp;IFERROR(VLOOKUP($B34,手順3!$A$12:$Q$107,E$1,FALSE),"")</f>
        <v/>
      </c>
      <c r="F34" s="10" t="str">
        <f>IFERROR(VLOOKUP($B34,手順2!$A$12:$P$107,F$1,FALSE),"")&amp;IFERROR(VLOOKUP($B34,手順3!$A$12:$Q$107,F$1,FALSE),"")</f>
        <v/>
      </c>
      <c r="G34" s="10" t="str">
        <f>IFERROR(VLOOKUP($B34,手順2!$A$12:$P$107,G$1,FALSE),"")&amp;IFERROR(VLOOKUP($B34,手順3!$A$12:$Q$107,G$1,FALSE),"")</f>
        <v/>
      </c>
      <c r="H34" s="10" t="str">
        <f>IFERROR(VLOOKUP($B34,手順2!$A$12:$P$107,H$1,FALSE),"")&amp;IFERROR(VLOOKUP($B34,手順3!$A$12:$Q$107,H$1,FALSE),"")</f>
        <v/>
      </c>
      <c r="I34" s="10" t="str">
        <f>IFERROR(VLOOKUP($B34,手順2!$A$12:$P$107,I$1,FALSE),"")&amp;IFERROR(VLOOKUP($B34,手順3!$A$12:$Q$107,I$1,FALSE),"")</f>
        <v/>
      </c>
      <c r="J34" s="100" t="str">
        <f>IFERROR(VLOOKUP($B34,手順2!$A$12:$P$107,J$1,FALSE),"")&amp;IFERROR(VLOOKUP($B34,手順3!$A$12:$Q$107,J$1,FALSE),"")</f>
        <v/>
      </c>
      <c r="K34" s="131" t="str">
        <f>IF(J34="","",IF(IFERROR(VLOOKUP($B34,手順2!$A$12:$P$107,K$1,FALSE),"")&amp;IFERROR(VLOOKUP($B34,手順3!$A$12:$Q$107,K$1,FALSE),"")="",0,IFERROR(VLOOKUP($B34,手順2!$A$12:$P$107,K$1,FALSE),"")&amp;IFERROR(VLOOKUP($B34,手順3!$A$12:$Q$107,K$1,FALSE),"")))</f>
        <v/>
      </c>
      <c r="L34" s="131" t="str">
        <f>IF(J34="","",IF(IFERROR(VLOOKUP($B34,手順2!$A$12:$P$107,L$1,FALSE),"")&amp;IFERROR(VLOOKUP($B34,手順3!$A$12:$Q$107,L$1,FALSE),"")="",0,IFERROR(VLOOKUP($B34,手順2!$A$12:$P$107,L$1,FALSE),"")&amp;IFERROR(VLOOKUP($B34,手順3!$A$12:$Q$107,L$1,FALSE),"")))</f>
        <v/>
      </c>
      <c r="M34" s="131" t="str">
        <f>IF(J34="","",IF(IFERROR(VLOOKUP($B34,手順2!$A$12:$P$107,M$1,FALSE),"")&amp;IFERROR(VLOOKUP($B34,手順3!$A$12:$Q$107,M$1,FALSE),"")="",0,IFERROR(VLOOKUP($B34,手順2!$A$12:$P$107,M$1,FALSE),"")&amp;IFERROR(VLOOKUP($B34,手順3!$A$12:$Q$107,M$1,FALSE),"")))</f>
        <v/>
      </c>
      <c r="N34" s="10" t="str">
        <f>IFERROR(VLOOKUP($B34,手順2!$A$12:$P$107,N$1,FALSE),"")&amp;IFERROR(VLOOKUP($B34,手順3!$A$12:$Q$107,N$1,FALSE),"")</f>
        <v/>
      </c>
      <c r="O34" s="136"/>
      <c r="P34" s="136"/>
      <c r="Q34" s="136"/>
      <c r="R34"/>
      <c r="W34" s="41" t="str">
        <f>IF($AA34="","",COUNTIF($AK$18:$AK34,W$17))</f>
        <v/>
      </c>
      <c r="X34" s="41" t="str">
        <f>IF($AA34="","",COUNTIF($AK$18:$AK34,X$17))</f>
        <v/>
      </c>
      <c r="Y34" s="41" t="str">
        <f>IF($AA34="","",COUNTIF($AK$18:$AK34,Y$17))</f>
        <v/>
      </c>
      <c r="Z34" s="41" t="str">
        <f>IF($AA34="","",COUNTIF($AK$18:$AK34,Z$17))</f>
        <v/>
      </c>
      <c r="AA34" s="120" t="str">
        <f t="shared" si="2"/>
        <v/>
      </c>
      <c r="AB34" s="121" t="str">
        <f t="shared" si="3"/>
        <v/>
      </c>
      <c r="AC34" s="42" t="str">
        <f t="shared" si="4"/>
        <v/>
      </c>
      <c r="AD34" s="121" t="str">
        <f t="shared" si="5"/>
        <v/>
      </c>
      <c r="AE34" s="121" t="str">
        <f t="shared" si="6"/>
        <v/>
      </c>
      <c r="AF34" s="121" t="str">
        <f t="shared" si="7"/>
        <v/>
      </c>
      <c r="AG34" s="121" t="str">
        <f t="shared" si="8"/>
        <v/>
      </c>
      <c r="AH34" s="121" t="str">
        <f t="shared" si="9"/>
        <v/>
      </c>
      <c r="AI34" s="121" t="str">
        <f t="shared" si="10"/>
        <v/>
      </c>
      <c r="AJ34" s="121"/>
      <c r="AK34" s="122" t="str">
        <f t="shared" si="11"/>
        <v/>
      </c>
      <c r="AM34">
        <f>種目情報!A17</f>
        <v>0</v>
      </c>
      <c r="AN34">
        <f>種目情報!B17</f>
        <v>0</v>
      </c>
      <c r="AO34">
        <f>種目情報!C17</f>
        <v>0</v>
      </c>
    </row>
    <row r="35" spans="1:41" x14ac:dyDescent="0.45">
      <c r="A35">
        <v>18</v>
      </c>
      <c r="B35" t="str">
        <f>IFERROR(IF(B34=手順3!$A$11,"",IF(B34&lt;=100,IF(手順2!A29=手順５!A35,手順５!A35,手順3!$A$12),B34+1)),"")</f>
        <v/>
      </c>
      <c r="C35" s="10" t="str">
        <f>IFERROR(VLOOKUP($B35,手順2!$A$12:$P$107,C$1,FALSE),"")&amp;IFERROR(VLOOKUP($B35,手順3!$A$12:$Q$107,C$1,FALSE),"")</f>
        <v/>
      </c>
      <c r="D35" s="10" t="str">
        <f>IFERROR(VLOOKUP($B35,手順2!$A$12:$P$107,D$1,FALSE),"")&amp;IFERROR(VLOOKUP($B35,手順3!$A$12:$Q$107,D$1,FALSE),"")</f>
        <v/>
      </c>
      <c r="E35" s="10" t="str">
        <f>IFERROR(VLOOKUP($B35,手順2!$A$12:$P$107,E$1,FALSE),"")&amp;IFERROR(VLOOKUP($B35,手順3!$A$12:$Q$107,E$1,FALSE),"")</f>
        <v/>
      </c>
      <c r="F35" s="10" t="str">
        <f>IFERROR(VLOOKUP($B35,手順2!$A$12:$P$107,F$1,FALSE),"")&amp;IFERROR(VLOOKUP($B35,手順3!$A$12:$Q$107,F$1,FALSE),"")</f>
        <v/>
      </c>
      <c r="G35" s="10" t="str">
        <f>IFERROR(VLOOKUP($B35,手順2!$A$12:$P$107,G$1,FALSE),"")&amp;IFERROR(VLOOKUP($B35,手順3!$A$12:$Q$107,G$1,FALSE),"")</f>
        <v/>
      </c>
      <c r="H35" s="10" t="str">
        <f>IFERROR(VLOOKUP($B35,手順2!$A$12:$P$107,H$1,FALSE),"")&amp;IFERROR(VLOOKUP($B35,手順3!$A$12:$Q$107,H$1,FALSE),"")</f>
        <v/>
      </c>
      <c r="I35" s="10" t="str">
        <f>IFERROR(VLOOKUP($B35,手順2!$A$12:$P$107,I$1,FALSE),"")&amp;IFERROR(VLOOKUP($B35,手順3!$A$12:$Q$107,I$1,FALSE),"")</f>
        <v/>
      </c>
      <c r="J35" s="100" t="str">
        <f>IFERROR(VLOOKUP($B35,手順2!$A$12:$P$107,J$1,FALSE),"")&amp;IFERROR(VLOOKUP($B35,手順3!$A$12:$Q$107,J$1,FALSE),"")</f>
        <v/>
      </c>
      <c r="K35" s="131" t="str">
        <f>IF(J35="","",IF(IFERROR(VLOOKUP($B35,手順2!$A$12:$P$107,K$1,FALSE),"")&amp;IFERROR(VLOOKUP($B35,手順3!$A$12:$Q$107,K$1,FALSE),"")="",0,IFERROR(VLOOKUP($B35,手順2!$A$12:$P$107,K$1,FALSE),"")&amp;IFERROR(VLOOKUP($B35,手順3!$A$12:$Q$107,K$1,FALSE),"")))</f>
        <v/>
      </c>
      <c r="L35" s="131" t="str">
        <f>IF(J35="","",IF(IFERROR(VLOOKUP($B35,手順2!$A$12:$P$107,L$1,FALSE),"")&amp;IFERROR(VLOOKUP($B35,手順3!$A$12:$Q$107,L$1,FALSE),"")="",0,IFERROR(VLOOKUP($B35,手順2!$A$12:$P$107,L$1,FALSE),"")&amp;IFERROR(VLOOKUP($B35,手順3!$A$12:$Q$107,L$1,FALSE),"")))</f>
        <v/>
      </c>
      <c r="M35" s="131" t="str">
        <f>IF(J35="","",IF(IFERROR(VLOOKUP($B35,手順2!$A$12:$P$107,M$1,FALSE),"")&amp;IFERROR(VLOOKUP($B35,手順3!$A$12:$Q$107,M$1,FALSE),"")="",0,IFERROR(VLOOKUP($B35,手順2!$A$12:$P$107,M$1,FALSE),"")&amp;IFERROR(VLOOKUP($B35,手順3!$A$12:$Q$107,M$1,FALSE),"")))</f>
        <v/>
      </c>
      <c r="N35" s="10" t="str">
        <f>IFERROR(VLOOKUP($B35,手順2!$A$12:$P$107,N$1,FALSE),"")&amp;IFERROR(VLOOKUP($B35,手順3!$A$12:$Q$107,N$1,FALSE),"")</f>
        <v/>
      </c>
      <c r="O35" s="136"/>
      <c r="P35" s="136"/>
      <c r="Q35" s="136"/>
      <c r="R35"/>
      <c r="W35" s="41" t="str">
        <f>IF($AA35="","",COUNTIF($AK$18:$AK35,W$17))</f>
        <v/>
      </c>
      <c r="X35" s="41" t="str">
        <f>IF($AA35="","",COUNTIF($AK$18:$AK35,X$17))</f>
        <v/>
      </c>
      <c r="Y35" s="41" t="str">
        <f>IF($AA35="","",COUNTIF($AK$18:$AK35,Y$17))</f>
        <v/>
      </c>
      <c r="Z35" s="41" t="str">
        <f>IF($AA35="","",COUNTIF($AK$18:$AK35,Z$17))</f>
        <v/>
      </c>
      <c r="AA35" s="120" t="str">
        <f t="shared" si="2"/>
        <v/>
      </c>
      <c r="AB35" s="121" t="str">
        <f t="shared" si="3"/>
        <v/>
      </c>
      <c r="AC35" s="42" t="str">
        <f t="shared" si="4"/>
        <v/>
      </c>
      <c r="AD35" s="121" t="str">
        <f t="shared" si="5"/>
        <v/>
      </c>
      <c r="AE35" s="121" t="str">
        <f t="shared" si="6"/>
        <v/>
      </c>
      <c r="AF35" s="121" t="str">
        <f t="shared" si="7"/>
        <v/>
      </c>
      <c r="AG35" s="121" t="str">
        <f t="shared" si="8"/>
        <v/>
      </c>
      <c r="AH35" s="121" t="str">
        <f t="shared" si="9"/>
        <v/>
      </c>
      <c r="AI35" s="121" t="str">
        <f t="shared" si="10"/>
        <v/>
      </c>
      <c r="AJ35" s="121"/>
      <c r="AK35" s="122" t="str">
        <f t="shared" si="11"/>
        <v/>
      </c>
      <c r="AM35">
        <f>種目情報!A18</f>
        <v>0</v>
      </c>
      <c r="AN35">
        <f>種目情報!B18</f>
        <v>0</v>
      </c>
      <c r="AO35">
        <f>種目情報!C18</f>
        <v>0</v>
      </c>
    </row>
    <row r="36" spans="1:41" x14ac:dyDescent="0.45">
      <c r="A36">
        <v>19</v>
      </c>
      <c r="B36" t="str">
        <f>IFERROR(IF(B35=手順3!$A$11,"",IF(B35&lt;=100,IF(手順2!A30=手順５!A36,手順５!A36,手順3!$A$12),B35+1)),"")</f>
        <v/>
      </c>
      <c r="C36" s="10" t="str">
        <f>IFERROR(VLOOKUP($B36,手順2!$A$12:$P$107,C$1,FALSE),"")&amp;IFERROR(VLOOKUP($B36,手順3!$A$12:$Q$107,C$1,FALSE),"")</f>
        <v/>
      </c>
      <c r="D36" s="10" t="str">
        <f>IFERROR(VLOOKUP($B36,手順2!$A$12:$P$107,D$1,FALSE),"")&amp;IFERROR(VLOOKUP($B36,手順3!$A$12:$Q$107,D$1,FALSE),"")</f>
        <v/>
      </c>
      <c r="E36" s="10" t="str">
        <f>IFERROR(VLOOKUP($B36,手順2!$A$12:$P$107,E$1,FALSE),"")&amp;IFERROR(VLOOKUP($B36,手順3!$A$12:$Q$107,E$1,FALSE),"")</f>
        <v/>
      </c>
      <c r="F36" s="10" t="str">
        <f>IFERROR(VLOOKUP($B36,手順2!$A$12:$P$107,F$1,FALSE),"")&amp;IFERROR(VLOOKUP($B36,手順3!$A$12:$Q$107,F$1,FALSE),"")</f>
        <v/>
      </c>
      <c r="G36" s="10" t="str">
        <f>IFERROR(VLOOKUP($B36,手順2!$A$12:$P$107,G$1,FALSE),"")&amp;IFERROR(VLOOKUP($B36,手順3!$A$12:$Q$107,G$1,FALSE),"")</f>
        <v/>
      </c>
      <c r="H36" s="10" t="str">
        <f>IFERROR(VLOOKUP($B36,手順2!$A$12:$P$107,H$1,FALSE),"")&amp;IFERROR(VLOOKUP($B36,手順3!$A$12:$Q$107,H$1,FALSE),"")</f>
        <v/>
      </c>
      <c r="I36" s="10" t="str">
        <f>IFERROR(VLOOKUP($B36,手順2!$A$12:$P$107,I$1,FALSE),"")&amp;IFERROR(VLOOKUP($B36,手順3!$A$12:$Q$107,I$1,FALSE),"")</f>
        <v/>
      </c>
      <c r="J36" s="100" t="str">
        <f>IFERROR(VLOOKUP($B36,手順2!$A$12:$P$107,J$1,FALSE),"")&amp;IFERROR(VLOOKUP($B36,手順3!$A$12:$Q$107,J$1,FALSE),"")</f>
        <v/>
      </c>
      <c r="K36" s="131" t="str">
        <f>IF(J36="","",IF(IFERROR(VLOOKUP($B36,手順2!$A$12:$P$107,K$1,FALSE),"")&amp;IFERROR(VLOOKUP($B36,手順3!$A$12:$Q$107,K$1,FALSE),"")="",0,IFERROR(VLOOKUP($B36,手順2!$A$12:$P$107,K$1,FALSE),"")&amp;IFERROR(VLOOKUP($B36,手順3!$A$12:$Q$107,K$1,FALSE),"")))</f>
        <v/>
      </c>
      <c r="L36" s="131" t="str">
        <f>IF(J36="","",IF(IFERROR(VLOOKUP($B36,手順2!$A$12:$P$107,L$1,FALSE),"")&amp;IFERROR(VLOOKUP($B36,手順3!$A$12:$Q$107,L$1,FALSE),"")="",0,IFERROR(VLOOKUP($B36,手順2!$A$12:$P$107,L$1,FALSE),"")&amp;IFERROR(VLOOKUP($B36,手順3!$A$12:$Q$107,L$1,FALSE),"")))</f>
        <v/>
      </c>
      <c r="M36" s="131" t="str">
        <f>IF(J36="","",IF(IFERROR(VLOOKUP($B36,手順2!$A$12:$P$107,M$1,FALSE),"")&amp;IFERROR(VLOOKUP($B36,手順3!$A$12:$Q$107,M$1,FALSE),"")="",0,IFERROR(VLOOKUP($B36,手順2!$A$12:$P$107,M$1,FALSE),"")&amp;IFERROR(VLOOKUP($B36,手順3!$A$12:$Q$107,M$1,FALSE),"")))</f>
        <v/>
      </c>
      <c r="N36" s="10" t="str">
        <f>IFERROR(VLOOKUP($B36,手順2!$A$12:$P$107,N$1,FALSE),"")&amp;IFERROR(VLOOKUP($B36,手順3!$A$12:$Q$107,N$1,FALSE),"")</f>
        <v/>
      </c>
      <c r="O36" s="136"/>
      <c r="P36" s="136"/>
      <c r="Q36" s="136"/>
      <c r="R36"/>
      <c r="W36" s="41" t="str">
        <f>IF($AA36="","",COUNTIF($AK$18:$AK36,W$17))</f>
        <v/>
      </c>
      <c r="X36" s="41" t="str">
        <f>IF($AA36="","",COUNTIF($AK$18:$AK36,X$17))</f>
        <v/>
      </c>
      <c r="Y36" s="41" t="str">
        <f>IF($AA36="","",COUNTIF($AK$18:$AK36,Y$17))</f>
        <v/>
      </c>
      <c r="Z36" s="41" t="str">
        <f>IF($AA36="","",COUNTIF($AK$18:$AK36,Z$17))</f>
        <v/>
      </c>
      <c r="AA36" s="120" t="str">
        <f t="shared" si="2"/>
        <v/>
      </c>
      <c r="AB36" s="121" t="str">
        <f t="shared" si="3"/>
        <v/>
      </c>
      <c r="AC36" s="42" t="str">
        <f t="shared" si="4"/>
        <v/>
      </c>
      <c r="AD36" s="121" t="str">
        <f t="shared" si="5"/>
        <v/>
      </c>
      <c r="AE36" s="121" t="str">
        <f t="shared" si="6"/>
        <v/>
      </c>
      <c r="AF36" s="121" t="str">
        <f t="shared" si="7"/>
        <v/>
      </c>
      <c r="AG36" s="121" t="str">
        <f t="shared" si="8"/>
        <v/>
      </c>
      <c r="AH36" s="121" t="str">
        <f t="shared" si="9"/>
        <v/>
      </c>
      <c r="AI36" s="121" t="str">
        <f t="shared" si="10"/>
        <v/>
      </c>
      <c r="AJ36" s="121"/>
      <c r="AK36" s="122" t="str">
        <f t="shared" si="11"/>
        <v/>
      </c>
      <c r="AM36">
        <f>種目情報!A19</f>
        <v>0</v>
      </c>
      <c r="AN36">
        <f>種目情報!B19</f>
        <v>0</v>
      </c>
      <c r="AO36">
        <f>種目情報!C19</f>
        <v>0</v>
      </c>
    </row>
    <row r="37" spans="1:41" x14ac:dyDescent="0.45">
      <c r="A37">
        <v>20</v>
      </c>
      <c r="B37" t="str">
        <f>IFERROR(IF(B36=手順3!$A$11,"",IF(B36&lt;=100,IF(手順2!A31=手順５!A37,手順５!A37,手順3!$A$12),B36+1)),"")</f>
        <v/>
      </c>
      <c r="C37" s="10" t="str">
        <f>IFERROR(VLOOKUP($B37,手順2!$A$12:$P$107,C$1,FALSE),"")&amp;IFERROR(VLOOKUP($B37,手順3!$A$12:$Q$107,C$1,FALSE),"")</f>
        <v/>
      </c>
      <c r="D37" s="10" t="str">
        <f>IFERROR(VLOOKUP($B37,手順2!$A$12:$P$107,D$1,FALSE),"")&amp;IFERROR(VLOOKUP($B37,手順3!$A$12:$Q$107,D$1,FALSE),"")</f>
        <v/>
      </c>
      <c r="E37" s="10" t="str">
        <f>IFERROR(VLOOKUP($B37,手順2!$A$12:$P$107,E$1,FALSE),"")&amp;IFERROR(VLOOKUP($B37,手順3!$A$12:$Q$107,E$1,FALSE),"")</f>
        <v/>
      </c>
      <c r="F37" s="10" t="str">
        <f>IFERROR(VLOOKUP($B37,手順2!$A$12:$P$107,F$1,FALSE),"")&amp;IFERROR(VLOOKUP($B37,手順3!$A$12:$Q$107,F$1,FALSE),"")</f>
        <v/>
      </c>
      <c r="G37" s="10" t="str">
        <f>IFERROR(VLOOKUP($B37,手順2!$A$12:$P$107,G$1,FALSE),"")&amp;IFERROR(VLOOKUP($B37,手順3!$A$12:$Q$107,G$1,FALSE),"")</f>
        <v/>
      </c>
      <c r="H37" s="10" t="str">
        <f>IFERROR(VLOOKUP($B37,手順2!$A$12:$P$107,H$1,FALSE),"")&amp;IFERROR(VLOOKUP($B37,手順3!$A$12:$Q$107,H$1,FALSE),"")</f>
        <v/>
      </c>
      <c r="I37" s="10" t="str">
        <f>IFERROR(VLOOKUP($B37,手順2!$A$12:$P$107,I$1,FALSE),"")&amp;IFERROR(VLOOKUP($B37,手順3!$A$12:$Q$107,I$1,FALSE),"")</f>
        <v/>
      </c>
      <c r="J37" s="100" t="str">
        <f>IFERROR(VLOOKUP($B37,手順2!$A$12:$P$107,J$1,FALSE),"")&amp;IFERROR(VLOOKUP($B37,手順3!$A$12:$Q$107,J$1,FALSE),"")</f>
        <v/>
      </c>
      <c r="K37" s="131" t="str">
        <f>IF(J37="","",IF(IFERROR(VLOOKUP($B37,手順2!$A$12:$P$107,K$1,FALSE),"")&amp;IFERROR(VLOOKUP($B37,手順3!$A$12:$Q$107,K$1,FALSE),"")="",0,IFERROR(VLOOKUP($B37,手順2!$A$12:$P$107,K$1,FALSE),"")&amp;IFERROR(VLOOKUP($B37,手順3!$A$12:$Q$107,K$1,FALSE),"")))</f>
        <v/>
      </c>
      <c r="L37" s="131" t="str">
        <f>IF(J37="","",IF(IFERROR(VLOOKUP($B37,手順2!$A$12:$P$107,L$1,FALSE),"")&amp;IFERROR(VLOOKUP($B37,手順3!$A$12:$Q$107,L$1,FALSE),"")="",0,IFERROR(VLOOKUP($B37,手順2!$A$12:$P$107,L$1,FALSE),"")&amp;IFERROR(VLOOKUP($B37,手順3!$A$12:$Q$107,L$1,FALSE),"")))</f>
        <v/>
      </c>
      <c r="M37" s="131" t="str">
        <f>IF(J37="","",IF(IFERROR(VLOOKUP($B37,手順2!$A$12:$P$107,M$1,FALSE),"")&amp;IFERROR(VLOOKUP($B37,手順3!$A$12:$Q$107,M$1,FALSE),"")="",0,IFERROR(VLOOKUP($B37,手順2!$A$12:$P$107,M$1,FALSE),"")&amp;IFERROR(VLOOKUP($B37,手順3!$A$12:$Q$107,M$1,FALSE),"")))</f>
        <v/>
      </c>
      <c r="N37" s="10" t="str">
        <f>IFERROR(VLOOKUP($B37,手順2!$A$12:$P$107,N$1,FALSE),"")&amp;IFERROR(VLOOKUP($B37,手順3!$A$12:$Q$107,N$1,FALSE),"")</f>
        <v/>
      </c>
      <c r="O37" s="136"/>
      <c r="P37" s="136"/>
      <c r="Q37" s="136"/>
      <c r="R37"/>
      <c r="W37" s="41" t="str">
        <f>IF($AA37="","",COUNTIF($AK$18:$AK37,W$17))</f>
        <v/>
      </c>
      <c r="X37" s="41" t="str">
        <f>IF($AA37="","",COUNTIF($AK$18:$AK37,X$17))</f>
        <v/>
      </c>
      <c r="Y37" s="41" t="str">
        <f>IF($AA37="","",COUNTIF($AK$18:$AK37,Y$17))</f>
        <v/>
      </c>
      <c r="Z37" s="41" t="str">
        <f>IF($AA37="","",COUNTIF($AK$18:$AK37,Z$17))</f>
        <v/>
      </c>
      <c r="AA37" s="120" t="str">
        <f t="shared" si="2"/>
        <v/>
      </c>
      <c r="AB37" s="121" t="str">
        <f t="shared" si="3"/>
        <v/>
      </c>
      <c r="AC37" s="42" t="str">
        <f t="shared" si="4"/>
        <v/>
      </c>
      <c r="AD37" s="121" t="str">
        <f t="shared" si="5"/>
        <v/>
      </c>
      <c r="AE37" s="121" t="str">
        <f t="shared" si="6"/>
        <v/>
      </c>
      <c r="AF37" s="121" t="str">
        <f t="shared" si="7"/>
        <v/>
      </c>
      <c r="AG37" s="121" t="str">
        <f t="shared" si="8"/>
        <v/>
      </c>
      <c r="AH37" s="121" t="str">
        <f t="shared" si="9"/>
        <v/>
      </c>
      <c r="AI37" s="121" t="str">
        <f t="shared" si="10"/>
        <v/>
      </c>
      <c r="AJ37" s="121"/>
      <c r="AK37" s="122" t="str">
        <f t="shared" si="11"/>
        <v/>
      </c>
      <c r="AM37">
        <f>種目情報!A20</f>
        <v>0</v>
      </c>
      <c r="AN37">
        <f>種目情報!B20</f>
        <v>0</v>
      </c>
      <c r="AO37">
        <f>種目情報!C20</f>
        <v>0</v>
      </c>
    </row>
    <row r="38" spans="1:41" x14ac:dyDescent="0.45">
      <c r="A38">
        <v>21</v>
      </c>
      <c r="B38" t="str">
        <f>IFERROR(IF(B37=手順3!$A$11,"",IF(B37&lt;=100,IF(手順2!A32=手順５!A38,手順５!A38,手順3!$A$12),B37+1)),"")</f>
        <v/>
      </c>
      <c r="C38" s="10" t="str">
        <f>IFERROR(VLOOKUP($B38,手順2!$A$12:$P$107,C$1,FALSE),"")&amp;IFERROR(VLOOKUP($B38,手順3!$A$12:$Q$107,C$1,FALSE),"")</f>
        <v/>
      </c>
      <c r="D38" s="10" t="str">
        <f>IFERROR(VLOOKUP($B38,手順2!$A$12:$P$107,D$1,FALSE),"")&amp;IFERROR(VLOOKUP($B38,手順3!$A$12:$Q$107,D$1,FALSE),"")</f>
        <v/>
      </c>
      <c r="E38" s="10" t="str">
        <f>IFERROR(VLOOKUP($B38,手順2!$A$12:$P$107,E$1,FALSE),"")&amp;IFERROR(VLOOKUP($B38,手順3!$A$12:$Q$107,E$1,FALSE),"")</f>
        <v/>
      </c>
      <c r="F38" s="10" t="str">
        <f>IFERROR(VLOOKUP($B38,手順2!$A$12:$P$107,F$1,FALSE),"")&amp;IFERROR(VLOOKUP($B38,手順3!$A$12:$Q$107,F$1,FALSE),"")</f>
        <v/>
      </c>
      <c r="G38" s="10" t="str">
        <f>IFERROR(VLOOKUP($B38,手順2!$A$12:$P$107,G$1,FALSE),"")&amp;IFERROR(VLOOKUP($B38,手順3!$A$12:$Q$107,G$1,FALSE),"")</f>
        <v/>
      </c>
      <c r="H38" s="10" t="str">
        <f>IFERROR(VLOOKUP($B38,手順2!$A$12:$P$107,H$1,FALSE),"")&amp;IFERROR(VLOOKUP($B38,手順3!$A$12:$Q$107,H$1,FALSE),"")</f>
        <v/>
      </c>
      <c r="I38" s="10" t="str">
        <f>IFERROR(VLOOKUP($B38,手順2!$A$12:$P$107,I$1,FALSE),"")&amp;IFERROR(VLOOKUP($B38,手順3!$A$12:$Q$107,I$1,FALSE),"")</f>
        <v/>
      </c>
      <c r="J38" s="100" t="str">
        <f>IFERROR(VLOOKUP($B38,手順2!$A$12:$P$107,J$1,FALSE),"")&amp;IFERROR(VLOOKUP($B38,手順3!$A$12:$Q$107,J$1,FALSE),"")</f>
        <v/>
      </c>
      <c r="K38" s="131" t="str">
        <f>IF(J38="","",IF(IFERROR(VLOOKUP($B38,手順2!$A$12:$P$107,K$1,FALSE),"")&amp;IFERROR(VLOOKUP($B38,手順3!$A$12:$Q$107,K$1,FALSE),"")="",0,IFERROR(VLOOKUP($B38,手順2!$A$12:$P$107,K$1,FALSE),"")&amp;IFERROR(VLOOKUP($B38,手順3!$A$12:$Q$107,K$1,FALSE),"")))</f>
        <v/>
      </c>
      <c r="L38" s="131" t="str">
        <f>IF(J38="","",IF(IFERROR(VLOOKUP($B38,手順2!$A$12:$P$107,L$1,FALSE),"")&amp;IFERROR(VLOOKUP($B38,手順3!$A$12:$Q$107,L$1,FALSE),"")="",0,IFERROR(VLOOKUP($B38,手順2!$A$12:$P$107,L$1,FALSE),"")&amp;IFERROR(VLOOKUP($B38,手順3!$A$12:$Q$107,L$1,FALSE),"")))</f>
        <v/>
      </c>
      <c r="M38" s="131" t="str">
        <f>IF(J38="","",IF(IFERROR(VLOOKUP($B38,手順2!$A$12:$P$107,M$1,FALSE),"")&amp;IFERROR(VLOOKUP($B38,手順3!$A$12:$Q$107,M$1,FALSE),"")="",0,IFERROR(VLOOKUP($B38,手順2!$A$12:$P$107,M$1,FALSE),"")&amp;IFERROR(VLOOKUP($B38,手順3!$A$12:$Q$107,M$1,FALSE),"")))</f>
        <v/>
      </c>
      <c r="N38" s="10" t="str">
        <f>IFERROR(VLOOKUP($B38,手順2!$A$12:$P$107,N$1,FALSE),"")&amp;IFERROR(VLOOKUP($B38,手順3!$A$12:$Q$107,N$1,FALSE),"")</f>
        <v/>
      </c>
      <c r="O38" s="136"/>
      <c r="P38" s="136"/>
      <c r="Q38" s="136"/>
      <c r="R38"/>
      <c r="W38" s="41" t="str">
        <f>IF($AA38="","",COUNTIF($AK$18:$AK38,W$17))</f>
        <v/>
      </c>
      <c r="X38" s="41" t="str">
        <f>IF($AA38="","",COUNTIF($AK$18:$AK38,X$17))</f>
        <v/>
      </c>
      <c r="Y38" s="41" t="str">
        <f>IF($AA38="","",COUNTIF($AK$18:$AK38,Y$17))</f>
        <v/>
      </c>
      <c r="Z38" s="41" t="str">
        <f>IF($AA38="","",COUNTIF($AK$18:$AK38,Z$17))</f>
        <v/>
      </c>
      <c r="AA38" s="120" t="str">
        <f t="shared" si="2"/>
        <v/>
      </c>
      <c r="AB38" s="121" t="str">
        <f t="shared" si="3"/>
        <v/>
      </c>
      <c r="AC38" s="42" t="str">
        <f t="shared" si="4"/>
        <v/>
      </c>
      <c r="AD38" s="121" t="str">
        <f t="shared" si="5"/>
        <v/>
      </c>
      <c r="AE38" s="121" t="str">
        <f t="shared" si="6"/>
        <v/>
      </c>
      <c r="AF38" s="121" t="str">
        <f t="shared" si="7"/>
        <v/>
      </c>
      <c r="AG38" s="121" t="str">
        <f t="shared" si="8"/>
        <v/>
      </c>
      <c r="AH38" s="121" t="str">
        <f t="shared" si="9"/>
        <v/>
      </c>
      <c r="AI38" s="121" t="str">
        <f t="shared" si="10"/>
        <v/>
      </c>
      <c r="AJ38" s="121"/>
      <c r="AK38" s="122" t="str">
        <f t="shared" si="11"/>
        <v/>
      </c>
      <c r="AM38">
        <f>種目情報!A21</f>
        <v>0</v>
      </c>
      <c r="AN38">
        <f>種目情報!B21</f>
        <v>0</v>
      </c>
      <c r="AO38">
        <f>種目情報!C21</f>
        <v>0</v>
      </c>
    </row>
    <row r="39" spans="1:41" x14ac:dyDescent="0.45">
      <c r="A39">
        <v>22</v>
      </c>
      <c r="B39" t="str">
        <f>IFERROR(IF(B38=手順3!$A$11,"",IF(B38&lt;=100,IF(手順2!A33=手順５!A39,手順５!A39,手順3!$A$12),B38+1)),"")</f>
        <v/>
      </c>
      <c r="C39" s="10" t="str">
        <f>IFERROR(VLOOKUP($B39,手順2!$A$12:$P$107,C$1,FALSE),"")&amp;IFERROR(VLOOKUP($B39,手順3!$A$12:$Q$107,C$1,FALSE),"")</f>
        <v/>
      </c>
      <c r="D39" s="10" t="str">
        <f>IFERROR(VLOOKUP($B39,手順2!$A$12:$P$107,D$1,FALSE),"")&amp;IFERROR(VLOOKUP($B39,手順3!$A$12:$Q$107,D$1,FALSE),"")</f>
        <v/>
      </c>
      <c r="E39" s="10" t="str">
        <f>IFERROR(VLOOKUP($B39,手順2!$A$12:$P$107,E$1,FALSE),"")&amp;IFERROR(VLOOKUP($B39,手順3!$A$12:$Q$107,E$1,FALSE),"")</f>
        <v/>
      </c>
      <c r="F39" s="10" t="str">
        <f>IFERROR(VLOOKUP($B39,手順2!$A$12:$P$107,F$1,FALSE),"")&amp;IFERROR(VLOOKUP($B39,手順3!$A$12:$Q$107,F$1,FALSE),"")</f>
        <v/>
      </c>
      <c r="G39" s="10" t="str">
        <f>IFERROR(VLOOKUP($B39,手順2!$A$12:$P$107,G$1,FALSE),"")&amp;IFERROR(VLOOKUP($B39,手順3!$A$12:$Q$107,G$1,FALSE),"")</f>
        <v/>
      </c>
      <c r="H39" s="10" t="str">
        <f>IFERROR(VLOOKUP($B39,手順2!$A$12:$P$107,H$1,FALSE),"")&amp;IFERROR(VLOOKUP($B39,手順3!$A$12:$Q$107,H$1,FALSE),"")</f>
        <v/>
      </c>
      <c r="I39" s="10" t="str">
        <f>IFERROR(VLOOKUP($B39,手順2!$A$12:$P$107,I$1,FALSE),"")&amp;IFERROR(VLOOKUP($B39,手順3!$A$12:$Q$107,I$1,FALSE),"")</f>
        <v/>
      </c>
      <c r="J39" s="100" t="str">
        <f>IFERROR(VLOOKUP($B39,手順2!$A$12:$P$107,J$1,FALSE),"")&amp;IFERROR(VLOOKUP($B39,手順3!$A$12:$Q$107,J$1,FALSE),"")</f>
        <v/>
      </c>
      <c r="K39" s="131" t="str">
        <f>IF(J39="","",IF(IFERROR(VLOOKUP($B39,手順2!$A$12:$P$107,K$1,FALSE),"")&amp;IFERROR(VLOOKUP($B39,手順3!$A$12:$Q$107,K$1,FALSE),"")="",0,IFERROR(VLOOKUP($B39,手順2!$A$12:$P$107,K$1,FALSE),"")&amp;IFERROR(VLOOKUP($B39,手順3!$A$12:$Q$107,K$1,FALSE),"")))</f>
        <v/>
      </c>
      <c r="L39" s="131" t="str">
        <f>IF(J39="","",IF(IFERROR(VLOOKUP($B39,手順2!$A$12:$P$107,L$1,FALSE),"")&amp;IFERROR(VLOOKUP($B39,手順3!$A$12:$Q$107,L$1,FALSE),"")="",0,IFERROR(VLOOKUP($B39,手順2!$A$12:$P$107,L$1,FALSE),"")&amp;IFERROR(VLOOKUP($B39,手順3!$A$12:$Q$107,L$1,FALSE),"")))</f>
        <v/>
      </c>
      <c r="M39" s="131" t="str">
        <f>IF(J39="","",IF(IFERROR(VLOOKUP($B39,手順2!$A$12:$P$107,M$1,FALSE),"")&amp;IFERROR(VLOOKUP($B39,手順3!$A$12:$Q$107,M$1,FALSE),"")="",0,IFERROR(VLOOKUP($B39,手順2!$A$12:$P$107,M$1,FALSE),"")&amp;IFERROR(VLOOKUP($B39,手順3!$A$12:$Q$107,M$1,FALSE),"")))</f>
        <v/>
      </c>
      <c r="N39" s="10" t="str">
        <f>IFERROR(VLOOKUP($B39,手順2!$A$12:$P$107,N$1,FALSE),"")&amp;IFERROR(VLOOKUP($B39,手順3!$A$12:$Q$107,N$1,FALSE),"")</f>
        <v/>
      </c>
      <c r="O39" s="136"/>
      <c r="P39" s="136"/>
      <c r="Q39" s="136"/>
      <c r="R39"/>
      <c r="W39" s="41" t="str">
        <f>IF($AA39="","",COUNTIF($AK$18:$AK39,W$17))</f>
        <v/>
      </c>
      <c r="X39" s="41" t="str">
        <f>IF($AA39="","",COUNTIF($AK$18:$AK39,X$17))</f>
        <v/>
      </c>
      <c r="Y39" s="41" t="str">
        <f>IF($AA39="","",COUNTIF($AK$18:$AK39,Y$17))</f>
        <v/>
      </c>
      <c r="Z39" s="41" t="str">
        <f>IF($AA39="","",COUNTIF($AK$18:$AK39,Z$17))</f>
        <v/>
      </c>
      <c r="AA39" s="120" t="str">
        <f t="shared" si="2"/>
        <v/>
      </c>
      <c r="AB39" s="121" t="str">
        <f t="shared" si="3"/>
        <v/>
      </c>
      <c r="AC39" s="42" t="str">
        <f t="shared" si="4"/>
        <v/>
      </c>
      <c r="AD39" s="121" t="str">
        <f t="shared" si="5"/>
        <v/>
      </c>
      <c r="AE39" s="121" t="str">
        <f t="shared" si="6"/>
        <v/>
      </c>
      <c r="AF39" s="121" t="str">
        <f t="shared" si="7"/>
        <v/>
      </c>
      <c r="AG39" s="121" t="str">
        <f t="shared" si="8"/>
        <v/>
      </c>
      <c r="AH39" s="121" t="str">
        <f t="shared" si="9"/>
        <v/>
      </c>
      <c r="AI39" s="121" t="str">
        <f t="shared" si="10"/>
        <v/>
      </c>
      <c r="AJ39" s="121"/>
      <c r="AK39" s="122" t="str">
        <f t="shared" si="11"/>
        <v/>
      </c>
      <c r="AM39">
        <f>種目情報!A22</f>
        <v>0</v>
      </c>
      <c r="AN39">
        <f>種目情報!B22</f>
        <v>0</v>
      </c>
      <c r="AO39">
        <f>種目情報!C22</f>
        <v>0</v>
      </c>
    </row>
    <row r="40" spans="1:41" x14ac:dyDescent="0.45">
      <c r="A40">
        <v>23</v>
      </c>
      <c r="B40" t="str">
        <f>IFERROR(IF(B39=手順3!$A$11,"",IF(B39&lt;=100,IF(手順2!A34=手順５!A40,手順５!A40,手順3!$A$12),B39+1)),"")</f>
        <v/>
      </c>
      <c r="C40" s="10" t="str">
        <f>IFERROR(VLOOKUP($B40,手順2!$A$12:$P$107,C$1,FALSE),"")&amp;IFERROR(VLOOKUP($B40,手順3!$A$12:$Q$107,C$1,FALSE),"")</f>
        <v/>
      </c>
      <c r="D40" s="10" t="str">
        <f>IFERROR(VLOOKUP($B40,手順2!$A$12:$P$107,D$1,FALSE),"")&amp;IFERROR(VLOOKUP($B40,手順3!$A$12:$Q$107,D$1,FALSE),"")</f>
        <v/>
      </c>
      <c r="E40" s="10" t="str">
        <f>IFERROR(VLOOKUP($B40,手順2!$A$12:$P$107,E$1,FALSE),"")&amp;IFERROR(VLOOKUP($B40,手順3!$A$12:$Q$107,E$1,FALSE),"")</f>
        <v/>
      </c>
      <c r="F40" s="10" t="str">
        <f>IFERROR(VLOOKUP($B40,手順2!$A$12:$P$107,F$1,FALSE),"")&amp;IFERROR(VLOOKUP($B40,手順3!$A$12:$Q$107,F$1,FALSE),"")</f>
        <v/>
      </c>
      <c r="G40" s="10" t="str">
        <f>IFERROR(VLOOKUP($B40,手順2!$A$12:$P$107,G$1,FALSE),"")&amp;IFERROR(VLOOKUP($B40,手順3!$A$12:$Q$107,G$1,FALSE),"")</f>
        <v/>
      </c>
      <c r="H40" s="10" t="str">
        <f>IFERROR(VLOOKUP($B40,手順2!$A$12:$P$107,H$1,FALSE),"")&amp;IFERROR(VLOOKUP($B40,手順3!$A$12:$Q$107,H$1,FALSE),"")</f>
        <v/>
      </c>
      <c r="I40" s="10" t="str">
        <f>IFERROR(VLOOKUP($B40,手順2!$A$12:$P$107,I$1,FALSE),"")&amp;IFERROR(VLOOKUP($B40,手順3!$A$12:$Q$107,I$1,FALSE),"")</f>
        <v/>
      </c>
      <c r="J40" s="100" t="str">
        <f>IFERROR(VLOOKUP($B40,手順2!$A$12:$P$107,J$1,FALSE),"")&amp;IFERROR(VLOOKUP($B40,手順3!$A$12:$Q$107,J$1,FALSE),"")</f>
        <v/>
      </c>
      <c r="K40" s="131" t="str">
        <f>IF(J40="","",IF(IFERROR(VLOOKUP($B40,手順2!$A$12:$P$107,K$1,FALSE),"")&amp;IFERROR(VLOOKUP($B40,手順3!$A$12:$Q$107,K$1,FALSE),"")="",0,IFERROR(VLOOKUP($B40,手順2!$A$12:$P$107,K$1,FALSE),"")&amp;IFERROR(VLOOKUP($B40,手順3!$A$12:$Q$107,K$1,FALSE),"")))</f>
        <v/>
      </c>
      <c r="L40" s="131" t="str">
        <f>IF(J40="","",IF(IFERROR(VLOOKUP($B40,手順2!$A$12:$P$107,L$1,FALSE),"")&amp;IFERROR(VLOOKUP($B40,手順3!$A$12:$Q$107,L$1,FALSE),"")="",0,IFERROR(VLOOKUP($B40,手順2!$A$12:$P$107,L$1,FALSE),"")&amp;IFERROR(VLOOKUP($B40,手順3!$A$12:$Q$107,L$1,FALSE),"")))</f>
        <v/>
      </c>
      <c r="M40" s="131" t="str">
        <f>IF(J40="","",IF(IFERROR(VLOOKUP($B40,手順2!$A$12:$P$107,M$1,FALSE),"")&amp;IFERROR(VLOOKUP($B40,手順3!$A$12:$Q$107,M$1,FALSE),"")="",0,IFERROR(VLOOKUP($B40,手順2!$A$12:$P$107,M$1,FALSE),"")&amp;IFERROR(VLOOKUP($B40,手順3!$A$12:$Q$107,M$1,FALSE),"")))</f>
        <v/>
      </c>
      <c r="N40" s="10" t="str">
        <f>IFERROR(VLOOKUP($B40,手順2!$A$12:$P$107,N$1,FALSE),"")&amp;IFERROR(VLOOKUP($B40,手順3!$A$12:$Q$107,N$1,FALSE),"")</f>
        <v/>
      </c>
      <c r="O40" s="136"/>
      <c r="P40" s="136"/>
      <c r="Q40" s="136"/>
      <c r="R40"/>
      <c r="W40" s="41" t="str">
        <f>IF($AA40="","",COUNTIF($AK$18:$AK40,W$17))</f>
        <v/>
      </c>
      <c r="X40" s="41" t="str">
        <f>IF($AA40="","",COUNTIF($AK$18:$AK40,X$17))</f>
        <v/>
      </c>
      <c r="Y40" s="41" t="str">
        <f>IF($AA40="","",COUNTIF($AK$18:$AK40,Y$17))</f>
        <v/>
      </c>
      <c r="Z40" s="41" t="str">
        <f>IF($AA40="","",COUNTIF($AK$18:$AK40,Z$17))</f>
        <v/>
      </c>
      <c r="AA40" s="120" t="str">
        <f t="shared" si="2"/>
        <v/>
      </c>
      <c r="AB40" s="121" t="str">
        <f t="shared" si="3"/>
        <v/>
      </c>
      <c r="AC40" s="42" t="str">
        <f t="shared" si="4"/>
        <v/>
      </c>
      <c r="AD40" s="121" t="str">
        <f t="shared" si="5"/>
        <v/>
      </c>
      <c r="AE40" s="121" t="str">
        <f t="shared" si="6"/>
        <v/>
      </c>
      <c r="AF40" s="121" t="str">
        <f t="shared" si="7"/>
        <v/>
      </c>
      <c r="AG40" s="121" t="str">
        <f t="shared" si="8"/>
        <v/>
      </c>
      <c r="AH40" s="121" t="str">
        <f t="shared" si="9"/>
        <v/>
      </c>
      <c r="AI40" s="121" t="str">
        <f t="shared" si="10"/>
        <v/>
      </c>
      <c r="AJ40" s="121"/>
      <c r="AK40" s="122" t="str">
        <f t="shared" si="11"/>
        <v/>
      </c>
      <c r="AM40">
        <f>種目情報!A23</f>
        <v>0</v>
      </c>
      <c r="AN40">
        <f>種目情報!B23</f>
        <v>0</v>
      </c>
      <c r="AO40">
        <f>種目情報!C23</f>
        <v>0</v>
      </c>
    </row>
    <row r="41" spans="1:41" x14ac:dyDescent="0.45">
      <c r="A41">
        <v>24</v>
      </c>
      <c r="B41" t="str">
        <f>IFERROR(IF(B40=手順3!$A$11,"",IF(B40&lt;=100,IF(手順2!A35=手順５!A41,手順５!A41,手順3!$A$12),B40+1)),"")</f>
        <v/>
      </c>
      <c r="C41" s="10" t="str">
        <f>IFERROR(VLOOKUP($B41,手順2!$A$12:$P$107,C$1,FALSE),"")&amp;IFERROR(VLOOKUP($B41,手順3!$A$12:$Q$107,C$1,FALSE),"")</f>
        <v/>
      </c>
      <c r="D41" s="10" t="str">
        <f>IFERROR(VLOOKUP($B41,手順2!$A$12:$P$107,D$1,FALSE),"")&amp;IFERROR(VLOOKUP($B41,手順3!$A$12:$Q$107,D$1,FALSE),"")</f>
        <v/>
      </c>
      <c r="E41" s="10" t="str">
        <f>IFERROR(VLOOKUP($B41,手順2!$A$12:$P$107,E$1,FALSE),"")&amp;IFERROR(VLOOKUP($B41,手順3!$A$12:$Q$107,E$1,FALSE),"")</f>
        <v/>
      </c>
      <c r="F41" s="10" t="str">
        <f>IFERROR(VLOOKUP($B41,手順2!$A$12:$P$107,F$1,FALSE),"")&amp;IFERROR(VLOOKUP($B41,手順3!$A$12:$Q$107,F$1,FALSE),"")</f>
        <v/>
      </c>
      <c r="G41" s="10" t="str">
        <f>IFERROR(VLOOKUP($B41,手順2!$A$12:$P$107,G$1,FALSE),"")&amp;IFERROR(VLOOKUP($B41,手順3!$A$12:$Q$107,G$1,FALSE),"")</f>
        <v/>
      </c>
      <c r="H41" s="10" t="str">
        <f>IFERROR(VLOOKUP($B41,手順2!$A$12:$P$107,H$1,FALSE),"")&amp;IFERROR(VLOOKUP($B41,手順3!$A$12:$Q$107,H$1,FALSE),"")</f>
        <v/>
      </c>
      <c r="I41" s="10" t="str">
        <f>IFERROR(VLOOKUP($B41,手順2!$A$12:$P$107,I$1,FALSE),"")&amp;IFERROR(VLOOKUP($B41,手順3!$A$12:$Q$107,I$1,FALSE),"")</f>
        <v/>
      </c>
      <c r="J41" s="100" t="str">
        <f>IFERROR(VLOOKUP($B41,手順2!$A$12:$P$107,J$1,FALSE),"")&amp;IFERROR(VLOOKUP($B41,手順3!$A$12:$Q$107,J$1,FALSE),"")</f>
        <v/>
      </c>
      <c r="K41" s="131" t="str">
        <f>IF(J41="","",IF(IFERROR(VLOOKUP($B41,手順2!$A$12:$P$107,K$1,FALSE),"")&amp;IFERROR(VLOOKUP($B41,手順3!$A$12:$Q$107,K$1,FALSE),"")="",0,IFERROR(VLOOKUP($B41,手順2!$A$12:$P$107,K$1,FALSE),"")&amp;IFERROR(VLOOKUP($B41,手順3!$A$12:$Q$107,K$1,FALSE),"")))</f>
        <v/>
      </c>
      <c r="L41" s="131" t="str">
        <f>IF(J41="","",IF(IFERROR(VLOOKUP($B41,手順2!$A$12:$P$107,L$1,FALSE),"")&amp;IFERROR(VLOOKUP($B41,手順3!$A$12:$Q$107,L$1,FALSE),"")="",0,IFERROR(VLOOKUP($B41,手順2!$A$12:$P$107,L$1,FALSE),"")&amp;IFERROR(VLOOKUP($B41,手順3!$A$12:$Q$107,L$1,FALSE),"")))</f>
        <v/>
      </c>
      <c r="M41" s="131" t="str">
        <f>IF(J41="","",IF(IFERROR(VLOOKUP($B41,手順2!$A$12:$P$107,M$1,FALSE),"")&amp;IFERROR(VLOOKUP($B41,手順3!$A$12:$Q$107,M$1,FALSE),"")="",0,IFERROR(VLOOKUP($B41,手順2!$A$12:$P$107,M$1,FALSE),"")&amp;IFERROR(VLOOKUP($B41,手順3!$A$12:$Q$107,M$1,FALSE),"")))</f>
        <v/>
      </c>
      <c r="N41" s="10" t="str">
        <f>IFERROR(VLOOKUP($B41,手順2!$A$12:$P$107,N$1,FALSE),"")&amp;IFERROR(VLOOKUP($B41,手順3!$A$12:$Q$107,N$1,FALSE),"")</f>
        <v/>
      </c>
      <c r="O41" s="136"/>
      <c r="P41" s="136"/>
      <c r="Q41" s="136"/>
      <c r="R41"/>
      <c r="W41" s="41" t="str">
        <f>IF($AA41="","",COUNTIF($AK$18:$AK41,W$17))</f>
        <v/>
      </c>
      <c r="X41" s="41" t="str">
        <f>IF($AA41="","",COUNTIF($AK$18:$AK41,X$17))</f>
        <v/>
      </c>
      <c r="Y41" s="41" t="str">
        <f>IF($AA41="","",COUNTIF($AK$18:$AK41,Y$17))</f>
        <v/>
      </c>
      <c r="Z41" s="41" t="str">
        <f>IF($AA41="","",COUNTIF($AK$18:$AK41,Z$17))</f>
        <v/>
      </c>
      <c r="AA41" s="120" t="str">
        <f t="shared" si="2"/>
        <v/>
      </c>
      <c r="AB41" s="121" t="str">
        <f t="shared" si="3"/>
        <v/>
      </c>
      <c r="AC41" s="42" t="str">
        <f t="shared" si="4"/>
        <v/>
      </c>
      <c r="AD41" s="121" t="str">
        <f t="shared" si="5"/>
        <v/>
      </c>
      <c r="AE41" s="121" t="str">
        <f t="shared" si="6"/>
        <v/>
      </c>
      <c r="AF41" s="121" t="str">
        <f t="shared" si="7"/>
        <v/>
      </c>
      <c r="AG41" s="121" t="str">
        <f t="shared" si="8"/>
        <v/>
      </c>
      <c r="AH41" s="121" t="str">
        <f t="shared" si="9"/>
        <v/>
      </c>
      <c r="AI41" s="121" t="str">
        <f t="shared" si="10"/>
        <v/>
      </c>
      <c r="AJ41" s="121"/>
      <c r="AK41" s="122" t="str">
        <f t="shared" si="11"/>
        <v/>
      </c>
      <c r="AM41">
        <f>種目情報!A24</f>
        <v>0</v>
      </c>
      <c r="AN41">
        <f>種目情報!B24</f>
        <v>0</v>
      </c>
      <c r="AO41">
        <f>種目情報!C24</f>
        <v>0</v>
      </c>
    </row>
    <row r="42" spans="1:41" x14ac:dyDescent="0.45">
      <c r="A42">
        <v>25</v>
      </c>
      <c r="B42" t="str">
        <f>IFERROR(IF(B41=手順3!$A$11,"",IF(B41&lt;=100,IF(手順2!A36=手順５!A42,手順５!A42,手順3!$A$12),B41+1)),"")</f>
        <v/>
      </c>
      <c r="C42" s="10" t="str">
        <f>IFERROR(VLOOKUP($B42,手順2!$A$12:$P$107,C$1,FALSE),"")&amp;IFERROR(VLOOKUP($B42,手順3!$A$12:$Q$107,C$1,FALSE),"")</f>
        <v/>
      </c>
      <c r="D42" s="10" t="str">
        <f>IFERROR(VLOOKUP($B42,手順2!$A$12:$P$107,D$1,FALSE),"")&amp;IFERROR(VLOOKUP($B42,手順3!$A$12:$Q$107,D$1,FALSE),"")</f>
        <v/>
      </c>
      <c r="E42" s="10" t="str">
        <f>IFERROR(VLOOKUP($B42,手順2!$A$12:$P$107,E$1,FALSE),"")&amp;IFERROR(VLOOKUP($B42,手順3!$A$12:$Q$107,E$1,FALSE),"")</f>
        <v/>
      </c>
      <c r="F42" s="10" t="str">
        <f>IFERROR(VLOOKUP($B42,手順2!$A$12:$P$107,F$1,FALSE),"")&amp;IFERROR(VLOOKUP($B42,手順3!$A$12:$Q$107,F$1,FALSE),"")</f>
        <v/>
      </c>
      <c r="G42" s="10" t="str">
        <f>IFERROR(VLOOKUP($B42,手順2!$A$12:$P$107,G$1,FALSE),"")&amp;IFERROR(VLOOKUP($B42,手順3!$A$12:$Q$107,G$1,FALSE),"")</f>
        <v/>
      </c>
      <c r="H42" s="10" t="str">
        <f>IFERROR(VLOOKUP($B42,手順2!$A$12:$P$107,H$1,FALSE),"")&amp;IFERROR(VLOOKUP($B42,手順3!$A$12:$Q$107,H$1,FALSE),"")</f>
        <v/>
      </c>
      <c r="I42" s="10" t="str">
        <f>IFERROR(VLOOKUP($B42,手順2!$A$12:$P$107,I$1,FALSE),"")&amp;IFERROR(VLOOKUP($B42,手順3!$A$12:$Q$107,I$1,FALSE),"")</f>
        <v/>
      </c>
      <c r="J42" s="100" t="str">
        <f>IFERROR(VLOOKUP($B42,手順2!$A$12:$P$107,J$1,FALSE),"")&amp;IFERROR(VLOOKUP($B42,手順3!$A$12:$Q$107,J$1,FALSE),"")</f>
        <v/>
      </c>
      <c r="K42" s="131" t="str">
        <f>IF(J42="","",IF(IFERROR(VLOOKUP($B42,手順2!$A$12:$P$107,K$1,FALSE),"")&amp;IFERROR(VLOOKUP($B42,手順3!$A$12:$Q$107,K$1,FALSE),"")="",0,IFERROR(VLOOKUP($B42,手順2!$A$12:$P$107,K$1,FALSE),"")&amp;IFERROR(VLOOKUP($B42,手順3!$A$12:$Q$107,K$1,FALSE),"")))</f>
        <v/>
      </c>
      <c r="L42" s="131" t="str">
        <f>IF(J42="","",IF(IFERROR(VLOOKUP($B42,手順2!$A$12:$P$107,L$1,FALSE),"")&amp;IFERROR(VLOOKUP($B42,手順3!$A$12:$Q$107,L$1,FALSE),"")="",0,IFERROR(VLOOKUP($B42,手順2!$A$12:$P$107,L$1,FALSE),"")&amp;IFERROR(VLOOKUP($B42,手順3!$A$12:$Q$107,L$1,FALSE),"")))</f>
        <v/>
      </c>
      <c r="M42" s="131" t="str">
        <f>IF(J42="","",IF(IFERROR(VLOOKUP($B42,手順2!$A$12:$P$107,M$1,FALSE),"")&amp;IFERROR(VLOOKUP($B42,手順3!$A$12:$Q$107,M$1,FALSE),"")="",0,IFERROR(VLOOKUP($B42,手順2!$A$12:$P$107,M$1,FALSE),"")&amp;IFERROR(VLOOKUP($B42,手順3!$A$12:$Q$107,M$1,FALSE),"")))</f>
        <v/>
      </c>
      <c r="N42" s="10" t="str">
        <f>IFERROR(VLOOKUP($B42,手順2!$A$12:$P$107,N$1,FALSE),"")&amp;IFERROR(VLOOKUP($B42,手順3!$A$12:$Q$107,N$1,FALSE),"")</f>
        <v/>
      </c>
      <c r="O42" s="136"/>
      <c r="P42" s="136"/>
      <c r="Q42" s="136"/>
      <c r="R42"/>
      <c r="W42" s="41" t="str">
        <f>IF($AA42="","",COUNTIF($AK$18:$AK42,W$17))</f>
        <v/>
      </c>
      <c r="X42" s="41" t="str">
        <f>IF($AA42="","",COUNTIF($AK$18:$AK42,X$17))</f>
        <v/>
      </c>
      <c r="Y42" s="41" t="str">
        <f>IF($AA42="","",COUNTIF($AK$18:$AK42,Y$17))</f>
        <v/>
      </c>
      <c r="Z42" s="41" t="str">
        <f>IF($AA42="","",COUNTIF($AK$18:$AK42,Z$17))</f>
        <v/>
      </c>
      <c r="AA42" s="120" t="str">
        <f t="shared" si="2"/>
        <v/>
      </c>
      <c r="AB42" s="121" t="str">
        <f t="shared" si="3"/>
        <v/>
      </c>
      <c r="AC42" s="42" t="str">
        <f t="shared" si="4"/>
        <v/>
      </c>
      <c r="AD42" s="121" t="str">
        <f t="shared" si="5"/>
        <v/>
      </c>
      <c r="AE42" s="121" t="str">
        <f t="shared" si="6"/>
        <v/>
      </c>
      <c r="AF42" s="121" t="str">
        <f t="shared" si="7"/>
        <v/>
      </c>
      <c r="AG42" s="121" t="str">
        <f t="shared" si="8"/>
        <v/>
      </c>
      <c r="AH42" s="121" t="str">
        <f t="shared" si="9"/>
        <v/>
      </c>
      <c r="AI42" s="121" t="str">
        <f t="shared" si="10"/>
        <v/>
      </c>
      <c r="AJ42" s="121"/>
      <c r="AK42" s="122" t="str">
        <f t="shared" si="11"/>
        <v/>
      </c>
      <c r="AM42">
        <f>種目情報!A25</f>
        <v>0</v>
      </c>
      <c r="AN42">
        <f>種目情報!B25</f>
        <v>0</v>
      </c>
      <c r="AO42">
        <f>種目情報!C25</f>
        <v>0</v>
      </c>
    </row>
    <row r="43" spans="1:41" x14ac:dyDescent="0.45">
      <c r="A43">
        <v>26</v>
      </c>
      <c r="B43" t="str">
        <f>IFERROR(IF(B42=手順3!$A$11,"",IF(B42&lt;=100,IF(手順2!A37=手順５!A43,手順５!A43,手順3!$A$12),B42+1)),"")</f>
        <v/>
      </c>
      <c r="C43" s="10" t="str">
        <f>IFERROR(VLOOKUP($B43,手順2!$A$12:$P$107,C$1,FALSE),"")&amp;IFERROR(VLOOKUP($B43,手順3!$A$12:$Q$107,C$1,FALSE),"")</f>
        <v/>
      </c>
      <c r="D43" s="10" t="str">
        <f>IFERROR(VLOOKUP($B43,手順2!$A$12:$P$107,D$1,FALSE),"")&amp;IFERROR(VLOOKUP($B43,手順3!$A$12:$Q$107,D$1,FALSE),"")</f>
        <v/>
      </c>
      <c r="E43" s="10" t="str">
        <f>IFERROR(VLOOKUP($B43,手順2!$A$12:$P$107,E$1,FALSE),"")&amp;IFERROR(VLOOKUP($B43,手順3!$A$12:$Q$107,E$1,FALSE),"")</f>
        <v/>
      </c>
      <c r="F43" s="10" t="str">
        <f>IFERROR(VLOOKUP($B43,手順2!$A$12:$P$107,F$1,FALSE),"")&amp;IFERROR(VLOOKUP($B43,手順3!$A$12:$Q$107,F$1,FALSE),"")</f>
        <v/>
      </c>
      <c r="G43" s="10" t="str">
        <f>IFERROR(VLOOKUP($B43,手順2!$A$12:$P$107,G$1,FALSE),"")&amp;IFERROR(VLOOKUP($B43,手順3!$A$12:$Q$107,G$1,FALSE),"")</f>
        <v/>
      </c>
      <c r="H43" s="10" t="str">
        <f>IFERROR(VLOOKUP($B43,手順2!$A$12:$P$107,H$1,FALSE),"")&amp;IFERROR(VLOOKUP($B43,手順3!$A$12:$Q$107,H$1,FALSE),"")</f>
        <v/>
      </c>
      <c r="I43" s="10" t="str">
        <f>IFERROR(VLOOKUP($B43,手順2!$A$12:$P$107,I$1,FALSE),"")&amp;IFERROR(VLOOKUP($B43,手順3!$A$12:$Q$107,I$1,FALSE),"")</f>
        <v/>
      </c>
      <c r="J43" s="100" t="str">
        <f>IFERROR(VLOOKUP($B43,手順2!$A$12:$P$107,J$1,FALSE),"")&amp;IFERROR(VLOOKUP($B43,手順3!$A$12:$Q$107,J$1,FALSE),"")</f>
        <v/>
      </c>
      <c r="K43" s="131" t="str">
        <f>IF(J43="","",IF(IFERROR(VLOOKUP($B43,手順2!$A$12:$P$107,K$1,FALSE),"")&amp;IFERROR(VLOOKUP($B43,手順3!$A$12:$Q$107,K$1,FALSE),"")="",0,IFERROR(VLOOKUP($B43,手順2!$A$12:$P$107,K$1,FALSE),"")&amp;IFERROR(VLOOKUP($B43,手順3!$A$12:$Q$107,K$1,FALSE),"")))</f>
        <v/>
      </c>
      <c r="L43" s="131" t="str">
        <f>IF(J43="","",IF(IFERROR(VLOOKUP($B43,手順2!$A$12:$P$107,L$1,FALSE),"")&amp;IFERROR(VLOOKUP($B43,手順3!$A$12:$Q$107,L$1,FALSE),"")="",0,IFERROR(VLOOKUP($B43,手順2!$A$12:$P$107,L$1,FALSE),"")&amp;IFERROR(VLOOKUP($B43,手順3!$A$12:$Q$107,L$1,FALSE),"")))</f>
        <v/>
      </c>
      <c r="M43" s="131" t="str">
        <f>IF(J43="","",IF(IFERROR(VLOOKUP($B43,手順2!$A$12:$P$107,M$1,FALSE),"")&amp;IFERROR(VLOOKUP($B43,手順3!$A$12:$Q$107,M$1,FALSE),"")="",0,IFERROR(VLOOKUP($B43,手順2!$A$12:$P$107,M$1,FALSE),"")&amp;IFERROR(VLOOKUP($B43,手順3!$A$12:$Q$107,M$1,FALSE),"")))</f>
        <v/>
      </c>
      <c r="N43" s="10" t="str">
        <f>IFERROR(VLOOKUP($B43,手順2!$A$12:$P$107,N$1,FALSE),"")&amp;IFERROR(VLOOKUP($B43,手順3!$A$12:$Q$107,N$1,FALSE),"")</f>
        <v/>
      </c>
      <c r="O43" s="136"/>
      <c r="P43" s="136"/>
      <c r="Q43" s="136"/>
      <c r="R43"/>
      <c r="W43" s="41" t="str">
        <f>IF($AA43="","",COUNTIF($AK$18:$AK43,W$17))</f>
        <v/>
      </c>
      <c r="X43" s="41" t="str">
        <f>IF($AA43="","",COUNTIF($AK$18:$AK43,X$17))</f>
        <v/>
      </c>
      <c r="Y43" s="41" t="str">
        <f>IF($AA43="","",COUNTIF($AK$18:$AK43,Y$17))</f>
        <v/>
      </c>
      <c r="Z43" s="41" t="str">
        <f>IF($AA43="","",COUNTIF($AK$18:$AK43,Z$17))</f>
        <v/>
      </c>
      <c r="AA43" s="120" t="str">
        <f t="shared" si="2"/>
        <v/>
      </c>
      <c r="AB43" s="121" t="str">
        <f t="shared" si="3"/>
        <v/>
      </c>
      <c r="AC43" s="42" t="str">
        <f t="shared" si="4"/>
        <v/>
      </c>
      <c r="AD43" s="121" t="str">
        <f t="shared" si="5"/>
        <v/>
      </c>
      <c r="AE43" s="121" t="str">
        <f t="shared" si="6"/>
        <v/>
      </c>
      <c r="AF43" s="121" t="str">
        <f t="shared" si="7"/>
        <v/>
      </c>
      <c r="AG43" s="121" t="str">
        <f t="shared" si="8"/>
        <v/>
      </c>
      <c r="AH43" s="121" t="str">
        <f t="shared" si="9"/>
        <v/>
      </c>
      <c r="AI43" s="121" t="str">
        <f t="shared" si="10"/>
        <v/>
      </c>
      <c r="AJ43" s="121"/>
      <c r="AK43" s="122" t="str">
        <f t="shared" si="11"/>
        <v/>
      </c>
      <c r="AM43">
        <f>種目情報!A26</f>
        <v>0</v>
      </c>
      <c r="AN43">
        <f>種目情報!B26</f>
        <v>0</v>
      </c>
      <c r="AO43">
        <f>種目情報!C26</f>
        <v>0</v>
      </c>
    </row>
    <row r="44" spans="1:41" x14ac:dyDescent="0.45">
      <c r="A44">
        <v>27</v>
      </c>
      <c r="B44" t="str">
        <f>IFERROR(IF(B43=手順3!$A$11,"",IF(B43&lt;=100,IF(手順2!A38=手順５!A44,手順５!A44,手順3!$A$12),B43+1)),"")</f>
        <v/>
      </c>
      <c r="C44" s="10" t="str">
        <f>IFERROR(VLOOKUP($B44,手順2!$A$12:$P$107,C$1,FALSE),"")&amp;IFERROR(VLOOKUP($B44,手順3!$A$12:$Q$107,C$1,FALSE),"")</f>
        <v/>
      </c>
      <c r="D44" s="10" t="str">
        <f>IFERROR(VLOOKUP($B44,手順2!$A$12:$P$107,D$1,FALSE),"")&amp;IFERROR(VLOOKUP($B44,手順3!$A$12:$Q$107,D$1,FALSE),"")</f>
        <v/>
      </c>
      <c r="E44" s="10" t="str">
        <f>IFERROR(VLOOKUP($B44,手順2!$A$12:$P$107,E$1,FALSE),"")&amp;IFERROR(VLOOKUP($B44,手順3!$A$12:$Q$107,E$1,FALSE),"")</f>
        <v/>
      </c>
      <c r="F44" s="10" t="str">
        <f>IFERROR(VLOOKUP($B44,手順2!$A$12:$P$107,F$1,FALSE),"")&amp;IFERROR(VLOOKUP($B44,手順3!$A$12:$Q$107,F$1,FALSE),"")</f>
        <v/>
      </c>
      <c r="G44" s="10" t="str">
        <f>IFERROR(VLOOKUP($B44,手順2!$A$12:$P$107,G$1,FALSE),"")&amp;IFERROR(VLOOKUP($B44,手順3!$A$12:$Q$107,G$1,FALSE),"")</f>
        <v/>
      </c>
      <c r="H44" s="10" t="str">
        <f>IFERROR(VLOOKUP($B44,手順2!$A$12:$P$107,H$1,FALSE),"")&amp;IFERROR(VLOOKUP($B44,手順3!$A$12:$Q$107,H$1,FALSE),"")</f>
        <v/>
      </c>
      <c r="I44" s="10" t="str">
        <f>IFERROR(VLOOKUP($B44,手順2!$A$12:$P$107,I$1,FALSE),"")&amp;IFERROR(VLOOKUP($B44,手順3!$A$12:$Q$107,I$1,FALSE),"")</f>
        <v/>
      </c>
      <c r="J44" s="100" t="str">
        <f>IFERROR(VLOOKUP($B44,手順2!$A$12:$P$107,J$1,FALSE),"")&amp;IFERROR(VLOOKUP($B44,手順3!$A$12:$Q$107,J$1,FALSE),"")</f>
        <v/>
      </c>
      <c r="K44" s="131" t="str">
        <f>IF(J44="","",IF(IFERROR(VLOOKUP($B44,手順2!$A$12:$P$107,K$1,FALSE),"")&amp;IFERROR(VLOOKUP($B44,手順3!$A$12:$Q$107,K$1,FALSE),"")="",0,IFERROR(VLOOKUP($B44,手順2!$A$12:$P$107,K$1,FALSE),"")&amp;IFERROR(VLOOKUP($B44,手順3!$A$12:$Q$107,K$1,FALSE),"")))</f>
        <v/>
      </c>
      <c r="L44" s="131" t="str">
        <f>IF(J44="","",IF(IFERROR(VLOOKUP($B44,手順2!$A$12:$P$107,L$1,FALSE),"")&amp;IFERROR(VLOOKUP($B44,手順3!$A$12:$Q$107,L$1,FALSE),"")="",0,IFERROR(VLOOKUP($B44,手順2!$A$12:$P$107,L$1,FALSE),"")&amp;IFERROR(VLOOKUP($B44,手順3!$A$12:$Q$107,L$1,FALSE),"")))</f>
        <v/>
      </c>
      <c r="M44" s="131" t="str">
        <f>IF(J44="","",IF(IFERROR(VLOOKUP($B44,手順2!$A$12:$P$107,M$1,FALSE),"")&amp;IFERROR(VLOOKUP($B44,手順3!$A$12:$Q$107,M$1,FALSE),"")="",0,IFERROR(VLOOKUP($B44,手順2!$A$12:$P$107,M$1,FALSE),"")&amp;IFERROR(VLOOKUP($B44,手順3!$A$12:$Q$107,M$1,FALSE),"")))</f>
        <v/>
      </c>
      <c r="N44" s="10" t="str">
        <f>IFERROR(VLOOKUP($B44,手順2!$A$12:$P$107,N$1,FALSE),"")&amp;IFERROR(VLOOKUP($B44,手順3!$A$12:$Q$107,N$1,FALSE),"")</f>
        <v/>
      </c>
      <c r="O44" s="136"/>
      <c r="P44" s="136"/>
      <c r="Q44" s="136"/>
      <c r="R44"/>
      <c r="W44" s="41" t="str">
        <f>IF($AA44="","",COUNTIF($AK$18:$AK44,W$17))</f>
        <v/>
      </c>
      <c r="X44" s="41" t="str">
        <f>IF($AA44="","",COUNTIF($AK$18:$AK44,X$17))</f>
        <v/>
      </c>
      <c r="Y44" s="41" t="str">
        <f>IF($AA44="","",COUNTIF($AK$18:$AK44,Y$17))</f>
        <v/>
      </c>
      <c r="Z44" s="41" t="str">
        <f>IF($AA44="","",COUNTIF($AK$18:$AK44,Z$17))</f>
        <v/>
      </c>
      <c r="AA44" s="120" t="str">
        <f t="shared" si="2"/>
        <v/>
      </c>
      <c r="AB44" s="121" t="str">
        <f t="shared" si="3"/>
        <v/>
      </c>
      <c r="AC44" s="42" t="str">
        <f t="shared" si="4"/>
        <v/>
      </c>
      <c r="AD44" s="121" t="str">
        <f t="shared" si="5"/>
        <v/>
      </c>
      <c r="AE44" s="121" t="str">
        <f t="shared" si="6"/>
        <v/>
      </c>
      <c r="AF44" s="121" t="str">
        <f t="shared" si="7"/>
        <v/>
      </c>
      <c r="AG44" s="121" t="str">
        <f t="shared" si="8"/>
        <v/>
      </c>
      <c r="AH44" s="121" t="str">
        <f t="shared" si="9"/>
        <v/>
      </c>
      <c r="AI44" s="121" t="str">
        <f t="shared" si="10"/>
        <v/>
      </c>
      <c r="AJ44" s="121"/>
      <c r="AK44" s="122" t="str">
        <f t="shared" si="11"/>
        <v/>
      </c>
      <c r="AM44">
        <f>種目情報!A27</f>
        <v>0</v>
      </c>
      <c r="AN44">
        <f>種目情報!B27</f>
        <v>0</v>
      </c>
      <c r="AO44">
        <f>種目情報!C27</f>
        <v>0</v>
      </c>
    </row>
    <row r="45" spans="1:41" x14ac:dyDescent="0.45">
      <c r="A45">
        <v>28</v>
      </c>
      <c r="B45" t="str">
        <f>IFERROR(IF(B44=手順3!$A$11,"",IF(B44&lt;=100,IF(手順2!A39=手順５!A45,手順５!A45,手順3!$A$12),B44+1)),"")</f>
        <v/>
      </c>
      <c r="C45" s="10" t="str">
        <f>IFERROR(VLOOKUP($B45,手順2!$A$12:$P$107,C$1,FALSE),"")&amp;IFERROR(VLOOKUP($B45,手順3!$A$12:$Q$107,C$1,FALSE),"")</f>
        <v/>
      </c>
      <c r="D45" s="10" t="str">
        <f>IFERROR(VLOOKUP($B45,手順2!$A$12:$P$107,D$1,FALSE),"")&amp;IFERROR(VLOOKUP($B45,手順3!$A$12:$Q$107,D$1,FALSE),"")</f>
        <v/>
      </c>
      <c r="E45" s="10" t="str">
        <f>IFERROR(VLOOKUP($B45,手順2!$A$12:$P$107,E$1,FALSE),"")&amp;IFERROR(VLOOKUP($B45,手順3!$A$12:$Q$107,E$1,FALSE),"")</f>
        <v/>
      </c>
      <c r="F45" s="10" t="str">
        <f>IFERROR(VLOOKUP($B45,手順2!$A$12:$P$107,F$1,FALSE),"")&amp;IFERROR(VLOOKUP($B45,手順3!$A$12:$Q$107,F$1,FALSE),"")</f>
        <v/>
      </c>
      <c r="G45" s="10" t="str">
        <f>IFERROR(VLOOKUP($B45,手順2!$A$12:$P$107,G$1,FALSE),"")&amp;IFERROR(VLOOKUP($B45,手順3!$A$12:$Q$107,G$1,FALSE),"")</f>
        <v/>
      </c>
      <c r="H45" s="10" t="str">
        <f>IFERROR(VLOOKUP($B45,手順2!$A$12:$P$107,H$1,FALSE),"")&amp;IFERROR(VLOOKUP($B45,手順3!$A$12:$Q$107,H$1,FALSE),"")</f>
        <v/>
      </c>
      <c r="I45" s="10" t="str">
        <f>IFERROR(VLOOKUP($B45,手順2!$A$12:$P$107,I$1,FALSE),"")&amp;IFERROR(VLOOKUP($B45,手順3!$A$12:$Q$107,I$1,FALSE),"")</f>
        <v/>
      </c>
      <c r="J45" s="100" t="str">
        <f>IFERROR(VLOOKUP($B45,手順2!$A$12:$P$107,J$1,FALSE),"")&amp;IFERROR(VLOOKUP($B45,手順3!$A$12:$Q$107,J$1,FALSE),"")</f>
        <v/>
      </c>
      <c r="K45" s="131" t="str">
        <f>IF(J45="","",IF(IFERROR(VLOOKUP($B45,手順2!$A$12:$P$107,K$1,FALSE),"")&amp;IFERROR(VLOOKUP($B45,手順3!$A$12:$Q$107,K$1,FALSE),"")="",0,IFERROR(VLOOKUP($B45,手順2!$A$12:$P$107,K$1,FALSE),"")&amp;IFERROR(VLOOKUP($B45,手順3!$A$12:$Q$107,K$1,FALSE),"")))</f>
        <v/>
      </c>
      <c r="L45" s="131" t="str">
        <f>IF(J45="","",IF(IFERROR(VLOOKUP($B45,手順2!$A$12:$P$107,L$1,FALSE),"")&amp;IFERROR(VLOOKUP($B45,手順3!$A$12:$Q$107,L$1,FALSE),"")="",0,IFERROR(VLOOKUP($B45,手順2!$A$12:$P$107,L$1,FALSE),"")&amp;IFERROR(VLOOKUP($B45,手順3!$A$12:$Q$107,L$1,FALSE),"")))</f>
        <v/>
      </c>
      <c r="M45" s="131" t="str">
        <f>IF(J45="","",IF(IFERROR(VLOOKUP($B45,手順2!$A$12:$P$107,M$1,FALSE),"")&amp;IFERROR(VLOOKUP($B45,手順3!$A$12:$Q$107,M$1,FALSE),"")="",0,IFERROR(VLOOKUP($B45,手順2!$A$12:$P$107,M$1,FALSE),"")&amp;IFERROR(VLOOKUP($B45,手順3!$A$12:$Q$107,M$1,FALSE),"")))</f>
        <v/>
      </c>
      <c r="N45" s="10" t="str">
        <f>IFERROR(VLOOKUP($B45,手順2!$A$12:$P$107,N$1,FALSE),"")&amp;IFERROR(VLOOKUP($B45,手順3!$A$12:$Q$107,N$1,FALSE),"")</f>
        <v/>
      </c>
      <c r="O45" s="136"/>
      <c r="P45" s="136"/>
      <c r="Q45" s="136"/>
      <c r="R45"/>
      <c r="W45" s="41" t="str">
        <f>IF($AA45="","",COUNTIF($AK$18:$AK45,W$17))</f>
        <v/>
      </c>
      <c r="X45" s="41" t="str">
        <f>IF($AA45="","",COUNTIF($AK$18:$AK45,X$17))</f>
        <v/>
      </c>
      <c r="Y45" s="41" t="str">
        <f>IF($AA45="","",COUNTIF($AK$18:$AK45,Y$17))</f>
        <v/>
      </c>
      <c r="Z45" s="41" t="str">
        <f>IF($AA45="","",COUNTIF($AK$18:$AK45,Z$17))</f>
        <v/>
      </c>
      <c r="AA45" s="120" t="str">
        <f t="shared" si="2"/>
        <v/>
      </c>
      <c r="AB45" s="121" t="str">
        <f t="shared" si="3"/>
        <v/>
      </c>
      <c r="AC45" s="42" t="str">
        <f t="shared" si="4"/>
        <v/>
      </c>
      <c r="AD45" s="121" t="str">
        <f t="shared" si="5"/>
        <v/>
      </c>
      <c r="AE45" s="121" t="str">
        <f t="shared" si="6"/>
        <v/>
      </c>
      <c r="AF45" s="121" t="str">
        <f t="shared" si="7"/>
        <v/>
      </c>
      <c r="AG45" s="121" t="str">
        <f t="shared" si="8"/>
        <v/>
      </c>
      <c r="AH45" s="121" t="str">
        <f t="shared" si="9"/>
        <v/>
      </c>
      <c r="AI45" s="121" t="str">
        <f t="shared" si="10"/>
        <v/>
      </c>
      <c r="AJ45" s="121"/>
      <c r="AK45" s="122" t="str">
        <f t="shared" si="11"/>
        <v/>
      </c>
      <c r="AM45">
        <f>種目情報!A28</f>
        <v>0</v>
      </c>
      <c r="AN45">
        <f>種目情報!B28</f>
        <v>0</v>
      </c>
      <c r="AO45">
        <f>種目情報!C28</f>
        <v>0</v>
      </c>
    </row>
    <row r="46" spans="1:41" x14ac:dyDescent="0.45">
      <c r="A46">
        <v>29</v>
      </c>
      <c r="B46" t="str">
        <f>IFERROR(IF(B45=手順3!$A$11,"",IF(B45&lt;=100,IF(手順2!A40=手順５!A46,手順５!A46,手順3!$A$12),B45+1)),"")</f>
        <v/>
      </c>
      <c r="C46" s="10" t="str">
        <f>IFERROR(VLOOKUP($B46,手順2!$A$12:$P$107,C$1,FALSE),"")&amp;IFERROR(VLOOKUP($B46,手順3!$A$12:$Q$107,C$1,FALSE),"")</f>
        <v/>
      </c>
      <c r="D46" s="10" t="str">
        <f>IFERROR(VLOOKUP($B46,手順2!$A$12:$P$107,D$1,FALSE),"")&amp;IFERROR(VLOOKUP($B46,手順3!$A$12:$Q$107,D$1,FALSE),"")</f>
        <v/>
      </c>
      <c r="E46" s="10" t="str">
        <f>IFERROR(VLOOKUP($B46,手順2!$A$12:$P$107,E$1,FALSE),"")&amp;IFERROR(VLOOKUP($B46,手順3!$A$12:$Q$107,E$1,FALSE),"")</f>
        <v/>
      </c>
      <c r="F46" s="10" t="str">
        <f>IFERROR(VLOOKUP($B46,手順2!$A$12:$P$107,F$1,FALSE),"")&amp;IFERROR(VLOOKUP($B46,手順3!$A$12:$Q$107,F$1,FALSE),"")</f>
        <v/>
      </c>
      <c r="G46" s="10" t="str">
        <f>IFERROR(VLOOKUP($B46,手順2!$A$12:$P$107,G$1,FALSE),"")&amp;IFERROR(VLOOKUP($B46,手順3!$A$12:$Q$107,G$1,FALSE),"")</f>
        <v/>
      </c>
      <c r="H46" s="10" t="str">
        <f>IFERROR(VLOOKUP($B46,手順2!$A$12:$P$107,H$1,FALSE),"")&amp;IFERROR(VLOOKUP($B46,手順3!$A$12:$Q$107,H$1,FALSE),"")</f>
        <v/>
      </c>
      <c r="I46" s="10" t="str">
        <f>IFERROR(VLOOKUP($B46,手順2!$A$12:$P$107,I$1,FALSE),"")&amp;IFERROR(VLOOKUP($B46,手順3!$A$12:$Q$107,I$1,FALSE),"")</f>
        <v/>
      </c>
      <c r="J46" s="100" t="str">
        <f>IFERROR(VLOOKUP($B46,手順2!$A$12:$P$107,J$1,FALSE),"")&amp;IFERROR(VLOOKUP($B46,手順3!$A$12:$Q$107,J$1,FALSE),"")</f>
        <v/>
      </c>
      <c r="K46" s="131" t="str">
        <f>IF(J46="","",IF(IFERROR(VLOOKUP($B46,手順2!$A$12:$P$107,K$1,FALSE),"")&amp;IFERROR(VLOOKUP($B46,手順3!$A$12:$Q$107,K$1,FALSE),"")="",0,IFERROR(VLOOKUP($B46,手順2!$A$12:$P$107,K$1,FALSE),"")&amp;IFERROR(VLOOKUP($B46,手順3!$A$12:$Q$107,K$1,FALSE),"")))</f>
        <v/>
      </c>
      <c r="L46" s="131" t="str">
        <f>IF(J46="","",IF(IFERROR(VLOOKUP($B46,手順2!$A$12:$P$107,L$1,FALSE),"")&amp;IFERROR(VLOOKUP($B46,手順3!$A$12:$Q$107,L$1,FALSE),"")="",0,IFERROR(VLOOKUP($B46,手順2!$A$12:$P$107,L$1,FALSE),"")&amp;IFERROR(VLOOKUP($B46,手順3!$A$12:$Q$107,L$1,FALSE),"")))</f>
        <v/>
      </c>
      <c r="M46" s="131" t="str">
        <f>IF(J46="","",IF(IFERROR(VLOOKUP($B46,手順2!$A$12:$P$107,M$1,FALSE),"")&amp;IFERROR(VLOOKUP($B46,手順3!$A$12:$Q$107,M$1,FALSE),"")="",0,IFERROR(VLOOKUP($B46,手順2!$A$12:$P$107,M$1,FALSE),"")&amp;IFERROR(VLOOKUP($B46,手順3!$A$12:$Q$107,M$1,FALSE),"")))</f>
        <v/>
      </c>
      <c r="N46" s="10" t="str">
        <f>IFERROR(VLOOKUP($B46,手順2!$A$12:$P$107,N$1,FALSE),"")&amp;IFERROR(VLOOKUP($B46,手順3!$A$12:$Q$107,N$1,FALSE),"")</f>
        <v/>
      </c>
      <c r="O46" s="136"/>
      <c r="P46" s="136"/>
      <c r="Q46" s="136"/>
      <c r="R46"/>
      <c r="W46" s="41" t="str">
        <f>IF($AA46="","",COUNTIF($AK$18:$AK46,W$17))</f>
        <v/>
      </c>
      <c r="X46" s="41" t="str">
        <f>IF($AA46="","",COUNTIF($AK$18:$AK46,X$17))</f>
        <v/>
      </c>
      <c r="Y46" s="41" t="str">
        <f>IF($AA46="","",COUNTIF($AK$18:$AK46,Y$17))</f>
        <v/>
      </c>
      <c r="Z46" s="41" t="str">
        <f>IF($AA46="","",COUNTIF($AK$18:$AK46,Z$17))</f>
        <v/>
      </c>
      <c r="AA46" s="120" t="str">
        <f t="shared" si="2"/>
        <v/>
      </c>
      <c r="AB46" s="121" t="str">
        <f t="shared" si="3"/>
        <v/>
      </c>
      <c r="AC46" s="42" t="str">
        <f t="shared" si="4"/>
        <v/>
      </c>
      <c r="AD46" s="121" t="str">
        <f t="shared" si="5"/>
        <v/>
      </c>
      <c r="AE46" s="121" t="str">
        <f t="shared" si="6"/>
        <v/>
      </c>
      <c r="AF46" s="121" t="str">
        <f t="shared" si="7"/>
        <v/>
      </c>
      <c r="AG46" s="121" t="str">
        <f t="shared" si="8"/>
        <v/>
      </c>
      <c r="AH46" s="121" t="str">
        <f t="shared" si="9"/>
        <v/>
      </c>
      <c r="AI46" s="121" t="str">
        <f t="shared" si="10"/>
        <v/>
      </c>
      <c r="AJ46" s="121"/>
      <c r="AK46" s="122" t="str">
        <f t="shared" si="11"/>
        <v/>
      </c>
      <c r="AM46">
        <f>種目情報!A29</f>
        <v>0</v>
      </c>
      <c r="AN46">
        <f>種目情報!B29</f>
        <v>0</v>
      </c>
      <c r="AO46">
        <f>種目情報!C29</f>
        <v>0</v>
      </c>
    </row>
    <row r="47" spans="1:41" x14ac:dyDescent="0.45">
      <c r="A47">
        <v>30</v>
      </c>
      <c r="B47" t="str">
        <f>IFERROR(IF(B46=手順3!$A$11,"",IF(B46&lt;=100,IF(手順2!A41=手順５!A47,手順５!A47,手順3!$A$12),B46+1)),"")</f>
        <v/>
      </c>
      <c r="C47" s="10" t="str">
        <f>IFERROR(VLOOKUP($B47,手順2!$A$12:$P$107,C$1,FALSE),"")&amp;IFERROR(VLOOKUP($B47,手順3!$A$12:$Q$107,C$1,FALSE),"")</f>
        <v/>
      </c>
      <c r="D47" s="10" t="str">
        <f>IFERROR(VLOOKUP($B47,手順2!$A$12:$P$107,D$1,FALSE),"")&amp;IFERROR(VLOOKUP($B47,手順3!$A$12:$Q$107,D$1,FALSE),"")</f>
        <v/>
      </c>
      <c r="E47" s="10" t="str">
        <f>IFERROR(VLOOKUP($B47,手順2!$A$12:$P$107,E$1,FALSE),"")&amp;IFERROR(VLOOKUP($B47,手順3!$A$12:$Q$107,E$1,FALSE),"")</f>
        <v/>
      </c>
      <c r="F47" s="10" t="str">
        <f>IFERROR(VLOOKUP($B47,手順2!$A$12:$P$107,F$1,FALSE),"")&amp;IFERROR(VLOOKUP($B47,手順3!$A$12:$Q$107,F$1,FALSE),"")</f>
        <v/>
      </c>
      <c r="G47" s="10" t="str">
        <f>IFERROR(VLOOKUP($B47,手順2!$A$12:$P$107,G$1,FALSE),"")&amp;IFERROR(VLOOKUP($B47,手順3!$A$12:$Q$107,G$1,FALSE),"")</f>
        <v/>
      </c>
      <c r="H47" s="10" t="str">
        <f>IFERROR(VLOOKUP($B47,手順2!$A$12:$P$107,H$1,FALSE),"")&amp;IFERROR(VLOOKUP($B47,手順3!$A$12:$Q$107,H$1,FALSE),"")</f>
        <v/>
      </c>
      <c r="I47" s="10" t="str">
        <f>IFERROR(VLOOKUP($B47,手順2!$A$12:$P$107,I$1,FALSE),"")&amp;IFERROR(VLOOKUP($B47,手順3!$A$12:$Q$107,I$1,FALSE),"")</f>
        <v/>
      </c>
      <c r="J47" s="100" t="str">
        <f>IFERROR(VLOOKUP($B47,手順2!$A$12:$P$107,J$1,FALSE),"")&amp;IFERROR(VLOOKUP($B47,手順3!$A$12:$Q$107,J$1,FALSE),"")</f>
        <v/>
      </c>
      <c r="K47" s="131" t="str">
        <f>IF(J47="","",IF(IFERROR(VLOOKUP($B47,手順2!$A$12:$P$107,K$1,FALSE),"")&amp;IFERROR(VLOOKUP($B47,手順3!$A$12:$Q$107,K$1,FALSE),"")="",0,IFERROR(VLOOKUP($B47,手順2!$A$12:$P$107,K$1,FALSE),"")&amp;IFERROR(VLOOKUP($B47,手順3!$A$12:$Q$107,K$1,FALSE),"")))</f>
        <v/>
      </c>
      <c r="L47" s="131" t="str">
        <f>IF(J47="","",IF(IFERROR(VLOOKUP($B47,手順2!$A$12:$P$107,L$1,FALSE),"")&amp;IFERROR(VLOOKUP($B47,手順3!$A$12:$Q$107,L$1,FALSE),"")="",0,IFERROR(VLOOKUP($B47,手順2!$A$12:$P$107,L$1,FALSE),"")&amp;IFERROR(VLOOKUP($B47,手順3!$A$12:$Q$107,L$1,FALSE),"")))</f>
        <v/>
      </c>
      <c r="M47" s="131" t="str">
        <f>IF(J47="","",IF(IFERROR(VLOOKUP($B47,手順2!$A$12:$P$107,M$1,FALSE),"")&amp;IFERROR(VLOOKUP($B47,手順3!$A$12:$Q$107,M$1,FALSE),"")="",0,IFERROR(VLOOKUP($B47,手順2!$A$12:$P$107,M$1,FALSE),"")&amp;IFERROR(VLOOKUP($B47,手順3!$A$12:$Q$107,M$1,FALSE),"")))</f>
        <v/>
      </c>
      <c r="N47" s="10" t="str">
        <f>IFERROR(VLOOKUP($B47,手順2!$A$12:$P$107,N$1,FALSE),"")&amp;IFERROR(VLOOKUP($B47,手順3!$A$12:$Q$107,N$1,FALSE),"")</f>
        <v/>
      </c>
      <c r="O47" s="136"/>
      <c r="P47" s="136"/>
      <c r="Q47" s="136"/>
      <c r="R47"/>
      <c r="W47" s="41" t="str">
        <f>IF($AA47="","",COUNTIF($AK$18:$AK47,W$17))</f>
        <v/>
      </c>
      <c r="X47" s="41" t="str">
        <f>IF($AA47="","",COUNTIF($AK$18:$AK47,X$17))</f>
        <v/>
      </c>
      <c r="Y47" s="41" t="str">
        <f>IF($AA47="","",COUNTIF($AK$18:$AK47,Y$17))</f>
        <v/>
      </c>
      <c r="Z47" s="41" t="str">
        <f>IF($AA47="","",COUNTIF($AK$18:$AK47,Z$17))</f>
        <v/>
      </c>
      <c r="AA47" s="120" t="str">
        <f t="shared" si="2"/>
        <v/>
      </c>
      <c r="AB47" s="121" t="str">
        <f t="shared" si="3"/>
        <v/>
      </c>
      <c r="AC47" s="42" t="str">
        <f t="shared" si="4"/>
        <v/>
      </c>
      <c r="AD47" s="121" t="str">
        <f t="shared" si="5"/>
        <v/>
      </c>
      <c r="AE47" s="121" t="str">
        <f t="shared" si="6"/>
        <v/>
      </c>
      <c r="AF47" s="121" t="str">
        <f t="shared" si="7"/>
        <v/>
      </c>
      <c r="AG47" s="121" t="str">
        <f t="shared" si="8"/>
        <v/>
      </c>
      <c r="AH47" s="121" t="str">
        <f t="shared" si="9"/>
        <v/>
      </c>
      <c r="AI47" s="121" t="str">
        <f t="shared" si="10"/>
        <v/>
      </c>
      <c r="AJ47" s="121"/>
      <c r="AK47" s="122" t="str">
        <f t="shared" si="11"/>
        <v/>
      </c>
      <c r="AM47">
        <f>種目情報!A30</f>
        <v>0</v>
      </c>
      <c r="AN47">
        <f>種目情報!B30</f>
        <v>0</v>
      </c>
      <c r="AO47">
        <f>種目情報!C30</f>
        <v>0</v>
      </c>
    </row>
    <row r="48" spans="1:41" x14ac:dyDescent="0.45">
      <c r="A48">
        <v>31</v>
      </c>
      <c r="B48" t="str">
        <f>IFERROR(IF(B47=手順3!$A$11,"",IF(B47&lt;=100,IF(手順2!A42=手順５!A48,手順５!A48,手順3!$A$12),B47+1)),"")</f>
        <v/>
      </c>
      <c r="C48" s="10" t="str">
        <f>IFERROR(VLOOKUP($B48,手順2!$A$12:$P$107,C$1,FALSE),"")&amp;IFERROR(VLOOKUP($B48,手順3!$A$12:$Q$107,C$1,FALSE),"")</f>
        <v/>
      </c>
      <c r="D48" s="10" t="str">
        <f>IFERROR(VLOOKUP($B48,手順2!$A$12:$P$107,D$1,FALSE),"")&amp;IFERROR(VLOOKUP($B48,手順3!$A$12:$Q$107,D$1,FALSE),"")</f>
        <v/>
      </c>
      <c r="E48" s="10" t="str">
        <f>IFERROR(VLOOKUP($B48,手順2!$A$12:$P$107,E$1,FALSE),"")&amp;IFERROR(VLOOKUP($B48,手順3!$A$12:$Q$107,E$1,FALSE),"")</f>
        <v/>
      </c>
      <c r="F48" s="10" t="str">
        <f>IFERROR(VLOOKUP($B48,手順2!$A$12:$P$107,F$1,FALSE),"")&amp;IFERROR(VLOOKUP($B48,手順3!$A$12:$Q$107,F$1,FALSE),"")</f>
        <v/>
      </c>
      <c r="G48" s="10" t="str">
        <f>IFERROR(VLOOKUP($B48,手順2!$A$12:$P$107,G$1,FALSE),"")&amp;IFERROR(VLOOKUP($B48,手順3!$A$12:$Q$107,G$1,FALSE),"")</f>
        <v/>
      </c>
      <c r="H48" s="10" t="str">
        <f>IFERROR(VLOOKUP($B48,手順2!$A$12:$P$107,H$1,FALSE),"")&amp;IFERROR(VLOOKUP($B48,手順3!$A$12:$Q$107,H$1,FALSE),"")</f>
        <v/>
      </c>
      <c r="I48" s="10" t="str">
        <f>IFERROR(VLOOKUP($B48,手順2!$A$12:$P$107,I$1,FALSE),"")&amp;IFERROR(VLOOKUP($B48,手順3!$A$12:$Q$107,I$1,FALSE),"")</f>
        <v/>
      </c>
      <c r="J48" s="100" t="str">
        <f>IFERROR(VLOOKUP($B48,手順2!$A$12:$P$107,J$1,FALSE),"")&amp;IFERROR(VLOOKUP($B48,手順3!$A$12:$Q$107,J$1,FALSE),"")</f>
        <v/>
      </c>
      <c r="K48" s="131" t="str">
        <f>IF(J48="","",IF(IFERROR(VLOOKUP($B48,手順2!$A$12:$P$107,K$1,FALSE),"")&amp;IFERROR(VLOOKUP($B48,手順3!$A$12:$Q$107,K$1,FALSE),"")="",0,IFERROR(VLOOKUP($B48,手順2!$A$12:$P$107,K$1,FALSE),"")&amp;IFERROR(VLOOKUP($B48,手順3!$A$12:$Q$107,K$1,FALSE),"")))</f>
        <v/>
      </c>
      <c r="L48" s="131" t="str">
        <f>IF(J48="","",IF(IFERROR(VLOOKUP($B48,手順2!$A$12:$P$107,L$1,FALSE),"")&amp;IFERROR(VLOOKUP($B48,手順3!$A$12:$Q$107,L$1,FALSE),"")="",0,IFERROR(VLOOKUP($B48,手順2!$A$12:$P$107,L$1,FALSE),"")&amp;IFERROR(VLOOKUP($B48,手順3!$A$12:$Q$107,L$1,FALSE),"")))</f>
        <v/>
      </c>
      <c r="M48" s="131" t="str">
        <f>IF(J48="","",IF(IFERROR(VLOOKUP($B48,手順2!$A$12:$P$107,M$1,FALSE),"")&amp;IFERROR(VLOOKUP($B48,手順3!$A$12:$Q$107,M$1,FALSE),"")="",0,IFERROR(VLOOKUP($B48,手順2!$A$12:$P$107,M$1,FALSE),"")&amp;IFERROR(VLOOKUP($B48,手順3!$A$12:$Q$107,M$1,FALSE),"")))</f>
        <v/>
      </c>
      <c r="N48" s="10" t="str">
        <f>IFERROR(VLOOKUP($B48,手順2!$A$12:$P$107,N$1,FALSE),"")&amp;IFERROR(VLOOKUP($B48,手順3!$A$12:$Q$107,N$1,FALSE),"")</f>
        <v/>
      </c>
      <c r="O48" s="136"/>
      <c r="P48" s="136"/>
      <c r="Q48" s="136"/>
      <c r="R48"/>
      <c r="W48" s="41" t="str">
        <f>IF($AA48="","",COUNTIF($AK$18:$AK48,W$17))</f>
        <v/>
      </c>
      <c r="X48" s="41" t="str">
        <f>IF($AA48="","",COUNTIF($AK$18:$AK48,X$17))</f>
        <v/>
      </c>
      <c r="Y48" s="41" t="str">
        <f>IF($AA48="","",COUNTIF($AK$18:$AK48,Y$17))</f>
        <v/>
      </c>
      <c r="Z48" s="41" t="str">
        <f>IF($AA48="","",COUNTIF($AK$18:$AK48,Z$17))</f>
        <v/>
      </c>
      <c r="AA48" s="120" t="str">
        <f t="shared" si="2"/>
        <v/>
      </c>
      <c r="AB48" s="121" t="str">
        <f t="shared" si="3"/>
        <v/>
      </c>
      <c r="AC48" s="42" t="str">
        <f t="shared" si="4"/>
        <v/>
      </c>
      <c r="AD48" s="121" t="str">
        <f t="shared" si="5"/>
        <v/>
      </c>
      <c r="AE48" s="121" t="str">
        <f t="shared" si="6"/>
        <v/>
      </c>
      <c r="AF48" s="121" t="str">
        <f t="shared" si="7"/>
        <v/>
      </c>
      <c r="AG48" s="121" t="str">
        <f t="shared" si="8"/>
        <v/>
      </c>
      <c r="AH48" s="121" t="str">
        <f t="shared" si="9"/>
        <v/>
      </c>
      <c r="AI48" s="121" t="str">
        <f t="shared" si="10"/>
        <v/>
      </c>
      <c r="AJ48" s="121"/>
      <c r="AK48" s="122" t="str">
        <f t="shared" si="11"/>
        <v/>
      </c>
      <c r="AM48">
        <f>種目情報!A31</f>
        <v>0</v>
      </c>
      <c r="AN48">
        <f>種目情報!B31</f>
        <v>0</v>
      </c>
      <c r="AO48">
        <f>種目情報!C31</f>
        <v>0</v>
      </c>
    </row>
    <row r="49" spans="1:41" x14ac:dyDescent="0.45">
      <c r="A49">
        <v>32</v>
      </c>
      <c r="B49" t="str">
        <f>IFERROR(IF(B48=手順3!$A$11,"",IF(B48&lt;=100,IF(手順2!A43=手順５!A49,手順５!A49,手順3!$A$12),B48+1)),"")</f>
        <v/>
      </c>
      <c r="C49" s="10" t="str">
        <f>IFERROR(VLOOKUP($B49,手順2!$A$12:$P$107,C$1,FALSE),"")&amp;IFERROR(VLOOKUP($B49,手順3!$A$12:$Q$107,C$1,FALSE),"")</f>
        <v/>
      </c>
      <c r="D49" s="10" t="str">
        <f>IFERROR(VLOOKUP($B49,手順2!$A$12:$P$107,D$1,FALSE),"")&amp;IFERROR(VLOOKUP($B49,手順3!$A$12:$Q$107,D$1,FALSE),"")</f>
        <v/>
      </c>
      <c r="E49" s="10" t="str">
        <f>IFERROR(VLOOKUP($B49,手順2!$A$12:$P$107,E$1,FALSE),"")&amp;IFERROR(VLOOKUP($B49,手順3!$A$12:$Q$107,E$1,FALSE),"")</f>
        <v/>
      </c>
      <c r="F49" s="10" t="str">
        <f>IFERROR(VLOOKUP($B49,手順2!$A$12:$P$107,F$1,FALSE),"")&amp;IFERROR(VLOOKUP($B49,手順3!$A$12:$Q$107,F$1,FALSE),"")</f>
        <v/>
      </c>
      <c r="G49" s="10" t="str">
        <f>IFERROR(VLOOKUP($B49,手順2!$A$12:$P$107,G$1,FALSE),"")&amp;IFERROR(VLOOKUP($B49,手順3!$A$12:$Q$107,G$1,FALSE),"")</f>
        <v/>
      </c>
      <c r="H49" s="10" t="str">
        <f>IFERROR(VLOOKUP($B49,手順2!$A$12:$P$107,H$1,FALSE),"")&amp;IFERROR(VLOOKUP($B49,手順3!$A$12:$Q$107,H$1,FALSE),"")</f>
        <v/>
      </c>
      <c r="I49" s="10" t="str">
        <f>IFERROR(VLOOKUP($B49,手順2!$A$12:$P$107,I$1,FALSE),"")&amp;IFERROR(VLOOKUP($B49,手順3!$A$12:$Q$107,I$1,FALSE),"")</f>
        <v/>
      </c>
      <c r="J49" s="100" t="str">
        <f>IFERROR(VLOOKUP($B49,手順2!$A$12:$P$107,J$1,FALSE),"")&amp;IFERROR(VLOOKUP($B49,手順3!$A$12:$Q$107,J$1,FALSE),"")</f>
        <v/>
      </c>
      <c r="K49" s="131" t="str">
        <f>IF(J49="","",IF(IFERROR(VLOOKUP($B49,手順2!$A$12:$P$107,K$1,FALSE),"")&amp;IFERROR(VLOOKUP($B49,手順3!$A$12:$Q$107,K$1,FALSE),"")="",0,IFERROR(VLOOKUP($B49,手順2!$A$12:$P$107,K$1,FALSE),"")&amp;IFERROR(VLOOKUP($B49,手順3!$A$12:$Q$107,K$1,FALSE),"")))</f>
        <v/>
      </c>
      <c r="L49" s="131" t="str">
        <f>IF(J49="","",IF(IFERROR(VLOOKUP($B49,手順2!$A$12:$P$107,L$1,FALSE),"")&amp;IFERROR(VLOOKUP($B49,手順3!$A$12:$Q$107,L$1,FALSE),"")="",0,IFERROR(VLOOKUP($B49,手順2!$A$12:$P$107,L$1,FALSE),"")&amp;IFERROR(VLOOKUP($B49,手順3!$A$12:$Q$107,L$1,FALSE),"")))</f>
        <v/>
      </c>
      <c r="M49" s="131" t="str">
        <f>IF(J49="","",IF(IFERROR(VLOOKUP($B49,手順2!$A$12:$P$107,M$1,FALSE),"")&amp;IFERROR(VLOOKUP($B49,手順3!$A$12:$Q$107,M$1,FALSE),"")="",0,IFERROR(VLOOKUP($B49,手順2!$A$12:$P$107,M$1,FALSE),"")&amp;IFERROR(VLOOKUP($B49,手順3!$A$12:$Q$107,M$1,FALSE),"")))</f>
        <v/>
      </c>
      <c r="N49" s="10" t="str">
        <f>IFERROR(VLOOKUP($B49,手順2!$A$12:$P$107,N$1,FALSE),"")&amp;IFERROR(VLOOKUP($B49,手順3!$A$12:$Q$107,N$1,FALSE),"")</f>
        <v/>
      </c>
      <c r="O49" s="136"/>
      <c r="P49" s="136"/>
      <c r="Q49" s="136"/>
      <c r="R49"/>
      <c r="W49" s="41" t="str">
        <f>IF($AA49="","",COUNTIF($AK$18:$AK49,W$17))</f>
        <v/>
      </c>
      <c r="X49" s="41" t="str">
        <f>IF($AA49="","",COUNTIF($AK$18:$AK49,X$17))</f>
        <v/>
      </c>
      <c r="Y49" s="41" t="str">
        <f>IF($AA49="","",COUNTIF($AK$18:$AK49,Y$17))</f>
        <v/>
      </c>
      <c r="Z49" s="41" t="str">
        <f>IF($AA49="","",COUNTIF($AK$18:$AK49,Z$17))</f>
        <v/>
      </c>
      <c r="AA49" s="120" t="str">
        <f t="shared" si="2"/>
        <v/>
      </c>
      <c r="AB49" s="121" t="str">
        <f t="shared" si="3"/>
        <v/>
      </c>
      <c r="AC49" s="42" t="str">
        <f t="shared" si="4"/>
        <v/>
      </c>
      <c r="AD49" s="121" t="str">
        <f t="shared" si="5"/>
        <v/>
      </c>
      <c r="AE49" s="121" t="str">
        <f t="shared" si="6"/>
        <v/>
      </c>
      <c r="AF49" s="121" t="str">
        <f t="shared" si="7"/>
        <v/>
      </c>
      <c r="AG49" s="121" t="str">
        <f t="shared" si="8"/>
        <v/>
      </c>
      <c r="AH49" s="121" t="str">
        <f t="shared" si="9"/>
        <v/>
      </c>
      <c r="AI49" s="121" t="str">
        <f t="shared" si="10"/>
        <v/>
      </c>
      <c r="AJ49" s="121"/>
      <c r="AK49" s="122" t="str">
        <f t="shared" si="11"/>
        <v/>
      </c>
      <c r="AM49">
        <f>種目情報!A32</f>
        <v>0</v>
      </c>
      <c r="AN49">
        <f>種目情報!B32</f>
        <v>0</v>
      </c>
      <c r="AO49">
        <f>種目情報!C32</f>
        <v>0</v>
      </c>
    </row>
    <row r="50" spans="1:41" x14ac:dyDescent="0.45">
      <c r="A50">
        <v>33</v>
      </c>
      <c r="B50" t="str">
        <f>IFERROR(IF(B49=手順3!$A$11,"",IF(B49&lt;=100,IF(手順2!A44=手順５!A50,手順５!A50,手順3!$A$12),B49+1)),"")</f>
        <v/>
      </c>
      <c r="C50" s="10" t="str">
        <f>IFERROR(VLOOKUP($B50,手順2!$A$12:$P$107,C$1,FALSE),"")&amp;IFERROR(VLOOKUP($B50,手順3!$A$12:$Q$107,C$1,FALSE),"")</f>
        <v/>
      </c>
      <c r="D50" s="10" t="str">
        <f>IFERROR(VLOOKUP($B50,手順2!$A$12:$P$107,D$1,FALSE),"")&amp;IFERROR(VLOOKUP($B50,手順3!$A$12:$Q$107,D$1,FALSE),"")</f>
        <v/>
      </c>
      <c r="E50" s="10" t="str">
        <f>IFERROR(VLOOKUP($B50,手順2!$A$12:$P$107,E$1,FALSE),"")&amp;IFERROR(VLOOKUP($B50,手順3!$A$12:$Q$107,E$1,FALSE),"")</f>
        <v/>
      </c>
      <c r="F50" s="10" t="str">
        <f>IFERROR(VLOOKUP($B50,手順2!$A$12:$P$107,F$1,FALSE),"")&amp;IFERROR(VLOOKUP($B50,手順3!$A$12:$Q$107,F$1,FALSE),"")</f>
        <v/>
      </c>
      <c r="G50" s="10" t="str">
        <f>IFERROR(VLOOKUP($B50,手順2!$A$12:$P$107,G$1,FALSE),"")&amp;IFERROR(VLOOKUP($B50,手順3!$A$12:$Q$107,G$1,FALSE),"")</f>
        <v/>
      </c>
      <c r="H50" s="10" t="str">
        <f>IFERROR(VLOOKUP($B50,手順2!$A$12:$P$107,H$1,FALSE),"")&amp;IFERROR(VLOOKUP($B50,手順3!$A$12:$Q$107,H$1,FALSE),"")</f>
        <v/>
      </c>
      <c r="I50" s="10" t="str">
        <f>IFERROR(VLOOKUP($B50,手順2!$A$12:$P$107,I$1,FALSE),"")&amp;IFERROR(VLOOKUP($B50,手順3!$A$12:$Q$107,I$1,FALSE),"")</f>
        <v/>
      </c>
      <c r="J50" s="100" t="str">
        <f>IFERROR(VLOOKUP($B50,手順2!$A$12:$P$107,J$1,FALSE),"")&amp;IFERROR(VLOOKUP($B50,手順3!$A$12:$Q$107,J$1,FALSE),"")</f>
        <v/>
      </c>
      <c r="K50" s="131" t="str">
        <f>IF(J50="","",IF(IFERROR(VLOOKUP($B50,手順2!$A$12:$P$107,K$1,FALSE),"")&amp;IFERROR(VLOOKUP($B50,手順3!$A$12:$Q$107,K$1,FALSE),"")="",0,IFERROR(VLOOKUP($B50,手順2!$A$12:$P$107,K$1,FALSE),"")&amp;IFERROR(VLOOKUP($B50,手順3!$A$12:$Q$107,K$1,FALSE),"")))</f>
        <v/>
      </c>
      <c r="L50" s="131" t="str">
        <f>IF(J50="","",IF(IFERROR(VLOOKUP($B50,手順2!$A$12:$P$107,L$1,FALSE),"")&amp;IFERROR(VLOOKUP($B50,手順3!$A$12:$Q$107,L$1,FALSE),"")="",0,IFERROR(VLOOKUP($B50,手順2!$A$12:$P$107,L$1,FALSE),"")&amp;IFERROR(VLOOKUP($B50,手順3!$A$12:$Q$107,L$1,FALSE),"")))</f>
        <v/>
      </c>
      <c r="M50" s="131" t="str">
        <f>IF(J50="","",IF(IFERROR(VLOOKUP($B50,手順2!$A$12:$P$107,M$1,FALSE),"")&amp;IFERROR(VLOOKUP($B50,手順3!$A$12:$Q$107,M$1,FALSE),"")="",0,IFERROR(VLOOKUP($B50,手順2!$A$12:$P$107,M$1,FALSE),"")&amp;IFERROR(VLOOKUP($B50,手順3!$A$12:$Q$107,M$1,FALSE),"")))</f>
        <v/>
      </c>
      <c r="N50" s="10" t="str">
        <f>IFERROR(VLOOKUP($B50,手順2!$A$12:$P$107,N$1,FALSE),"")&amp;IFERROR(VLOOKUP($B50,手順3!$A$12:$Q$107,N$1,FALSE),"")</f>
        <v/>
      </c>
      <c r="O50" s="136"/>
      <c r="P50" s="136"/>
      <c r="Q50" s="136"/>
      <c r="R50"/>
      <c r="W50" s="41" t="str">
        <f>IF($AA50="","",COUNTIF($AK$18:$AK50,W$17))</f>
        <v/>
      </c>
      <c r="X50" s="41" t="str">
        <f>IF($AA50="","",COUNTIF($AK$18:$AK50,X$17))</f>
        <v/>
      </c>
      <c r="Y50" s="41" t="str">
        <f>IF($AA50="","",COUNTIF($AK$18:$AK50,Y$17))</f>
        <v/>
      </c>
      <c r="Z50" s="41" t="str">
        <f>IF($AA50="","",COUNTIF($AK$18:$AK50,Z$17))</f>
        <v/>
      </c>
      <c r="AA50" s="120" t="str">
        <f t="shared" si="2"/>
        <v/>
      </c>
      <c r="AB50" s="121" t="str">
        <f t="shared" si="3"/>
        <v/>
      </c>
      <c r="AC50" s="42" t="str">
        <f t="shared" si="4"/>
        <v/>
      </c>
      <c r="AD50" s="121" t="str">
        <f t="shared" si="5"/>
        <v/>
      </c>
      <c r="AE50" s="121" t="str">
        <f t="shared" si="6"/>
        <v/>
      </c>
      <c r="AF50" s="121" t="str">
        <f t="shared" si="7"/>
        <v/>
      </c>
      <c r="AG50" s="121" t="str">
        <f t="shared" si="8"/>
        <v/>
      </c>
      <c r="AH50" s="121" t="str">
        <f t="shared" si="9"/>
        <v/>
      </c>
      <c r="AI50" s="121" t="str">
        <f t="shared" si="10"/>
        <v/>
      </c>
      <c r="AJ50" s="121"/>
      <c r="AK50" s="122" t="str">
        <f t="shared" si="11"/>
        <v/>
      </c>
      <c r="AM50">
        <f>種目情報!A33</f>
        <v>0</v>
      </c>
      <c r="AN50">
        <f>種目情報!B33</f>
        <v>0</v>
      </c>
      <c r="AO50">
        <f>種目情報!C33</f>
        <v>0</v>
      </c>
    </row>
    <row r="51" spans="1:41" x14ac:dyDescent="0.45">
      <c r="A51">
        <v>34</v>
      </c>
      <c r="B51" t="str">
        <f>IFERROR(IF(B50=手順3!$A$11,"",IF(B50&lt;=100,IF(手順2!A45=手順５!A51,手順５!A51,手順3!$A$12),B50+1)),"")</f>
        <v/>
      </c>
      <c r="C51" s="10" t="str">
        <f>IFERROR(VLOOKUP($B51,手順2!$A$12:$P$107,C$1,FALSE),"")&amp;IFERROR(VLOOKUP($B51,手順3!$A$12:$Q$107,C$1,FALSE),"")</f>
        <v/>
      </c>
      <c r="D51" s="10" t="str">
        <f>IFERROR(VLOOKUP($B51,手順2!$A$12:$P$107,D$1,FALSE),"")&amp;IFERROR(VLOOKUP($B51,手順3!$A$12:$Q$107,D$1,FALSE),"")</f>
        <v/>
      </c>
      <c r="E51" s="10" t="str">
        <f>IFERROR(VLOOKUP($B51,手順2!$A$12:$P$107,E$1,FALSE),"")&amp;IFERROR(VLOOKUP($B51,手順3!$A$12:$Q$107,E$1,FALSE),"")</f>
        <v/>
      </c>
      <c r="F51" s="10" t="str">
        <f>IFERROR(VLOOKUP($B51,手順2!$A$12:$P$107,F$1,FALSE),"")&amp;IFERROR(VLOOKUP($B51,手順3!$A$12:$Q$107,F$1,FALSE),"")</f>
        <v/>
      </c>
      <c r="G51" s="10" t="str">
        <f>IFERROR(VLOOKUP($B51,手順2!$A$12:$P$107,G$1,FALSE),"")&amp;IFERROR(VLOOKUP($B51,手順3!$A$12:$Q$107,G$1,FALSE),"")</f>
        <v/>
      </c>
      <c r="H51" s="10" t="str">
        <f>IFERROR(VLOOKUP($B51,手順2!$A$12:$P$107,H$1,FALSE),"")&amp;IFERROR(VLOOKUP($B51,手順3!$A$12:$Q$107,H$1,FALSE),"")</f>
        <v/>
      </c>
      <c r="I51" s="10" t="str">
        <f>IFERROR(VLOOKUP($B51,手順2!$A$12:$P$107,I$1,FALSE),"")&amp;IFERROR(VLOOKUP($B51,手順3!$A$12:$Q$107,I$1,FALSE),"")</f>
        <v/>
      </c>
      <c r="J51" s="100" t="str">
        <f>IFERROR(VLOOKUP($B51,手順2!$A$12:$P$107,J$1,FALSE),"")&amp;IFERROR(VLOOKUP($B51,手順3!$A$12:$Q$107,J$1,FALSE),"")</f>
        <v/>
      </c>
      <c r="K51" s="131" t="str">
        <f>IF(J51="","",IF(IFERROR(VLOOKUP($B51,手順2!$A$12:$P$107,K$1,FALSE),"")&amp;IFERROR(VLOOKUP($B51,手順3!$A$12:$Q$107,K$1,FALSE),"")="",0,IFERROR(VLOOKUP($B51,手順2!$A$12:$P$107,K$1,FALSE),"")&amp;IFERROR(VLOOKUP($B51,手順3!$A$12:$Q$107,K$1,FALSE),"")))</f>
        <v/>
      </c>
      <c r="L51" s="131" t="str">
        <f>IF(J51="","",IF(IFERROR(VLOOKUP($B51,手順2!$A$12:$P$107,L$1,FALSE),"")&amp;IFERROR(VLOOKUP($B51,手順3!$A$12:$Q$107,L$1,FALSE),"")="",0,IFERROR(VLOOKUP($B51,手順2!$A$12:$P$107,L$1,FALSE),"")&amp;IFERROR(VLOOKUP($B51,手順3!$A$12:$Q$107,L$1,FALSE),"")))</f>
        <v/>
      </c>
      <c r="M51" s="131" t="str">
        <f>IF(J51="","",IF(IFERROR(VLOOKUP($B51,手順2!$A$12:$P$107,M$1,FALSE),"")&amp;IFERROR(VLOOKUP($B51,手順3!$A$12:$Q$107,M$1,FALSE),"")="",0,IFERROR(VLOOKUP($B51,手順2!$A$12:$P$107,M$1,FALSE),"")&amp;IFERROR(VLOOKUP($B51,手順3!$A$12:$Q$107,M$1,FALSE),"")))</f>
        <v/>
      </c>
      <c r="N51" s="10" t="str">
        <f>IFERROR(VLOOKUP($B51,手順2!$A$12:$P$107,N$1,FALSE),"")&amp;IFERROR(VLOOKUP($B51,手順3!$A$12:$Q$107,N$1,FALSE),"")</f>
        <v/>
      </c>
      <c r="O51" s="136"/>
      <c r="P51" s="136"/>
      <c r="Q51" s="136"/>
      <c r="R51"/>
      <c r="W51" s="41" t="str">
        <f>IF($AA51="","",COUNTIF($AK$18:$AK51,W$17))</f>
        <v/>
      </c>
      <c r="X51" s="41" t="str">
        <f>IF($AA51="","",COUNTIF($AK$18:$AK51,X$17))</f>
        <v/>
      </c>
      <c r="Y51" s="41" t="str">
        <f>IF($AA51="","",COUNTIF($AK$18:$AK51,Y$17))</f>
        <v/>
      </c>
      <c r="Z51" s="41" t="str">
        <f>IF($AA51="","",COUNTIF($AK$18:$AK51,Z$17))</f>
        <v/>
      </c>
      <c r="AA51" s="120" t="str">
        <f t="shared" si="2"/>
        <v/>
      </c>
      <c r="AB51" s="121" t="str">
        <f t="shared" si="3"/>
        <v/>
      </c>
      <c r="AC51" s="42" t="str">
        <f t="shared" si="4"/>
        <v/>
      </c>
      <c r="AD51" s="121" t="str">
        <f t="shared" si="5"/>
        <v/>
      </c>
      <c r="AE51" s="121" t="str">
        <f t="shared" si="6"/>
        <v/>
      </c>
      <c r="AF51" s="121" t="str">
        <f t="shared" si="7"/>
        <v/>
      </c>
      <c r="AG51" s="121" t="str">
        <f t="shared" si="8"/>
        <v/>
      </c>
      <c r="AH51" s="121" t="str">
        <f t="shared" si="9"/>
        <v/>
      </c>
      <c r="AI51" s="121" t="str">
        <f t="shared" si="10"/>
        <v/>
      </c>
      <c r="AJ51" s="121"/>
      <c r="AK51" s="122" t="str">
        <f t="shared" si="11"/>
        <v/>
      </c>
      <c r="AM51">
        <f>種目情報!A34</f>
        <v>0</v>
      </c>
      <c r="AN51">
        <f>種目情報!B34</f>
        <v>0</v>
      </c>
      <c r="AO51">
        <f>種目情報!C34</f>
        <v>0</v>
      </c>
    </row>
    <row r="52" spans="1:41" x14ac:dyDescent="0.45">
      <c r="A52">
        <v>35</v>
      </c>
      <c r="B52" t="str">
        <f>IFERROR(IF(B51=手順3!$A$11,"",IF(B51&lt;=100,IF(手順2!A46=手順５!A52,手順５!A52,手順3!$A$12),B51+1)),"")</f>
        <v/>
      </c>
      <c r="C52" s="10" t="str">
        <f>IFERROR(VLOOKUP($B52,手順2!$A$12:$P$107,C$1,FALSE),"")&amp;IFERROR(VLOOKUP($B52,手順3!$A$12:$Q$107,C$1,FALSE),"")</f>
        <v/>
      </c>
      <c r="D52" s="10" t="str">
        <f>IFERROR(VLOOKUP($B52,手順2!$A$12:$P$107,D$1,FALSE),"")&amp;IFERROR(VLOOKUP($B52,手順3!$A$12:$Q$107,D$1,FALSE),"")</f>
        <v/>
      </c>
      <c r="E52" s="10" t="str">
        <f>IFERROR(VLOOKUP($B52,手順2!$A$12:$P$107,E$1,FALSE),"")&amp;IFERROR(VLOOKUP($B52,手順3!$A$12:$Q$107,E$1,FALSE),"")</f>
        <v/>
      </c>
      <c r="F52" s="10" t="str">
        <f>IFERROR(VLOOKUP($B52,手順2!$A$12:$P$107,F$1,FALSE),"")&amp;IFERROR(VLOOKUP($B52,手順3!$A$12:$Q$107,F$1,FALSE),"")</f>
        <v/>
      </c>
      <c r="G52" s="10" t="str">
        <f>IFERROR(VLOOKUP($B52,手順2!$A$12:$P$107,G$1,FALSE),"")&amp;IFERROR(VLOOKUP($B52,手順3!$A$12:$Q$107,G$1,FALSE),"")</f>
        <v/>
      </c>
      <c r="H52" s="10" t="str">
        <f>IFERROR(VLOOKUP($B52,手順2!$A$12:$P$107,H$1,FALSE),"")&amp;IFERROR(VLOOKUP($B52,手順3!$A$12:$Q$107,H$1,FALSE),"")</f>
        <v/>
      </c>
      <c r="I52" s="10" t="str">
        <f>IFERROR(VLOOKUP($B52,手順2!$A$12:$P$107,I$1,FALSE),"")&amp;IFERROR(VLOOKUP($B52,手順3!$A$12:$Q$107,I$1,FALSE),"")</f>
        <v/>
      </c>
      <c r="J52" s="100" t="str">
        <f>IFERROR(VLOOKUP($B52,手順2!$A$12:$P$107,J$1,FALSE),"")&amp;IFERROR(VLOOKUP($B52,手順3!$A$12:$Q$107,J$1,FALSE),"")</f>
        <v/>
      </c>
      <c r="K52" s="131" t="str">
        <f>IF(J52="","",IF(IFERROR(VLOOKUP($B52,手順2!$A$12:$P$107,K$1,FALSE),"")&amp;IFERROR(VLOOKUP($B52,手順3!$A$12:$Q$107,K$1,FALSE),"")="",0,IFERROR(VLOOKUP($B52,手順2!$A$12:$P$107,K$1,FALSE),"")&amp;IFERROR(VLOOKUP($B52,手順3!$A$12:$Q$107,K$1,FALSE),"")))</f>
        <v/>
      </c>
      <c r="L52" s="131" t="str">
        <f>IF(J52="","",IF(IFERROR(VLOOKUP($B52,手順2!$A$12:$P$107,L$1,FALSE),"")&amp;IFERROR(VLOOKUP($B52,手順3!$A$12:$Q$107,L$1,FALSE),"")="",0,IFERROR(VLOOKUP($B52,手順2!$A$12:$P$107,L$1,FALSE),"")&amp;IFERROR(VLOOKUP($B52,手順3!$A$12:$Q$107,L$1,FALSE),"")))</f>
        <v/>
      </c>
      <c r="M52" s="131" t="str">
        <f>IF(J52="","",IF(IFERROR(VLOOKUP($B52,手順2!$A$12:$P$107,M$1,FALSE),"")&amp;IFERROR(VLOOKUP($B52,手順3!$A$12:$Q$107,M$1,FALSE),"")="",0,IFERROR(VLOOKUP($B52,手順2!$A$12:$P$107,M$1,FALSE),"")&amp;IFERROR(VLOOKUP($B52,手順3!$A$12:$Q$107,M$1,FALSE),"")))</f>
        <v/>
      </c>
      <c r="N52" s="10" t="str">
        <f>IFERROR(VLOOKUP($B52,手順2!$A$12:$P$107,N$1,FALSE),"")&amp;IFERROR(VLOOKUP($B52,手順3!$A$12:$Q$107,N$1,FALSE),"")</f>
        <v/>
      </c>
      <c r="O52" s="136"/>
      <c r="P52" s="136"/>
      <c r="Q52" s="136"/>
      <c r="R52"/>
      <c r="W52" s="41" t="str">
        <f>IF($AA52="","",COUNTIF($AK$18:$AK52,W$17))</f>
        <v/>
      </c>
      <c r="X52" s="41" t="str">
        <f>IF($AA52="","",COUNTIF($AK$18:$AK52,X$17))</f>
        <v/>
      </c>
      <c r="Y52" s="41" t="str">
        <f>IF($AA52="","",COUNTIF($AK$18:$AK52,Y$17))</f>
        <v/>
      </c>
      <c r="Z52" s="41" t="str">
        <f>IF($AA52="","",COUNTIF($AK$18:$AK52,Z$17))</f>
        <v/>
      </c>
      <c r="AA52" s="120" t="str">
        <f t="shared" si="2"/>
        <v/>
      </c>
      <c r="AB52" s="121" t="str">
        <f t="shared" si="3"/>
        <v/>
      </c>
      <c r="AC52" s="42" t="str">
        <f t="shared" si="4"/>
        <v/>
      </c>
      <c r="AD52" s="121" t="str">
        <f t="shared" si="5"/>
        <v/>
      </c>
      <c r="AE52" s="121" t="str">
        <f t="shared" si="6"/>
        <v/>
      </c>
      <c r="AF52" s="121" t="str">
        <f t="shared" si="7"/>
        <v/>
      </c>
      <c r="AG52" s="121" t="str">
        <f t="shared" si="8"/>
        <v/>
      </c>
      <c r="AH52" s="121" t="str">
        <f t="shared" si="9"/>
        <v/>
      </c>
      <c r="AI52" s="121" t="str">
        <f t="shared" si="10"/>
        <v/>
      </c>
      <c r="AJ52" s="121"/>
      <c r="AK52" s="122" t="str">
        <f t="shared" si="11"/>
        <v/>
      </c>
      <c r="AM52">
        <f>種目情報!A35</f>
        <v>0</v>
      </c>
      <c r="AN52">
        <f>種目情報!B35</f>
        <v>0</v>
      </c>
      <c r="AO52">
        <f>種目情報!C35</f>
        <v>0</v>
      </c>
    </row>
    <row r="53" spans="1:41" x14ac:dyDescent="0.45">
      <c r="A53">
        <v>36</v>
      </c>
      <c r="B53" t="str">
        <f>IFERROR(IF(B52=手順3!$A$11,"",IF(B52&lt;=100,IF(手順2!A47=手順５!A53,手順５!A53,手順3!$A$12),B52+1)),"")</f>
        <v/>
      </c>
      <c r="C53" s="10" t="str">
        <f>IFERROR(VLOOKUP($B53,手順2!$A$12:$P$107,C$1,FALSE),"")&amp;IFERROR(VLOOKUP($B53,手順3!$A$12:$Q$107,C$1,FALSE),"")</f>
        <v/>
      </c>
      <c r="D53" s="10" t="str">
        <f>IFERROR(VLOOKUP($B53,手順2!$A$12:$P$107,D$1,FALSE),"")&amp;IFERROR(VLOOKUP($B53,手順3!$A$12:$Q$107,D$1,FALSE),"")</f>
        <v/>
      </c>
      <c r="E53" s="10" t="str">
        <f>IFERROR(VLOOKUP($B53,手順2!$A$12:$P$107,E$1,FALSE),"")&amp;IFERROR(VLOOKUP($B53,手順3!$A$12:$Q$107,E$1,FALSE),"")</f>
        <v/>
      </c>
      <c r="F53" s="10" t="str">
        <f>IFERROR(VLOOKUP($B53,手順2!$A$12:$P$107,F$1,FALSE),"")&amp;IFERROR(VLOOKUP($B53,手順3!$A$12:$Q$107,F$1,FALSE),"")</f>
        <v/>
      </c>
      <c r="G53" s="10" t="str">
        <f>IFERROR(VLOOKUP($B53,手順2!$A$12:$P$107,G$1,FALSE),"")&amp;IFERROR(VLOOKUP($B53,手順3!$A$12:$Q$107,G$1,FALSE),"")</f>
        <v/>
      </c>
      <c r="H53" s="10" t="str">
        <f>IFERROR(VLOOKUP($B53,手順2!$A$12:$P$107,H$1,FALSE),"")&amp;IFERROR(VLOOKUP($B53,手順3!$A$12:$Q$107,H$1,FALSE),"")</f>
        <v/>
      </c>
      <c r="I53" s="10" t="str">
        <f>IFERROR(VLOOKUP($B53,手順2!$A$12:$P$107,I$1,FALSE),"")&amp;IFERROR(VLOOKUP($B53,手順3!$A$12:$Q$107,I$1,FALSE),"")</f>
        <v/>
      </c>
      <c r="J53" s="100" t="str">
        <f>IFERROR(VLOOKUP($B53,手順2!$A$12:$P$107,J$1,FALSE),"")&amp;IFERROR(VLOOKUP($B53,手順3!$A$12:$Q$107,J$1,FALSE),"")</f>
        <v/>
      </c>
      <c r="K53" s="131" t="str">
        <f>IF(J53="","",IF(IFERROR(VLOOKUP($B53,手順2!$A$12:$P$107,K$1,FALSE),"")&amp;IFERROR(VLOOKUP($B53,手順3!$A$12:$Q$107,K$1,FALSE),"")="",0,IFERROR(VLOOKUP($B53,手順2!$A$12:$P$107,K$1,FALSE),"")&amp;IFERROR(VLOOKUP($B53,手順3!$A$12:$Q$107,K$1,FALSE),"")))</f>
        <v/>
      </c>
      <c r="L53" s="131" t="str">
        <f>IF(J53="","",IF(IFERROR(VLOOKUP($B53,手順2!$A$12:$P$107,L$1,FALSE),"")&amp;IFERROR(VLOOKUP($B53,手順3!$A$12:$Q$107,L$1,FALSE),"")="",0,IFERROR(VLOOKUP($B53,手順2!$A$12:$P$107,L$1,FALSE),"")&amp;IFERROR(VLOOKUP($B53,手順3!$A$12:$Q$107,L$1,FALSE),"")))</f>
        <v/>
      </c>
      <c r="M53" s="131" t="str">
        <f>IF(J53="","",IF(IFERROR(VLOOKUP($B53,手順2!$A$12:$P$107,M$1,FALSE),"")&amp;IFERROR(VLOOKUP($B53,手順3!$A$12:$Q$107,M$1,FALSE),"")="",0,IFERROR(VLOOKUP($B53,手順2!$A$12:$P$107,M$1,FALSE),"")&amp;IFERROR(VLOOKUP($B53,手順3!$A$12:$Q$107,M$1,FALSE),"")))</f>
        <v/>
      </c>
      <c r="N53" s="10" t="str">
        <f>IFERROR(VLOOKUP($B53,手順2!$A$12:$P$107,N$1,FALSE),"")&amp;IFERROR(VLOOKUP($B53,手順3!$A$12:$Q$107,N$1,FALSE),"")</f>
        <v/>
      </c>
      <c r="O53" s="136"/>
      <c r="P53" s="136"/>
      <c r="Q53" s="136"/>
      <c r="R53"/>
      <c r="W53" s="41" t="str">
        <f>IF($AA53="","",COUNTIF($AK$18:$AK53,W$17))</f>
        <v/>
      </c>
      <c r="X53" s="41" t="str">
        <f>IF($AA53="","",COUNTIF($AK$18:$AK53,X$17))</f>
        <v/>
      </c>
      <c r="Y53" s="41" t="str">
        <f>IF($AA53="","",COUNTIF($AK$18:$AK53,Y$17))</f>
        <v/>
      </c>
      <c r="Z53" s="41" t="str">
        <f>IF($AA53="","",COUNTIF($AK$18:$AK53,Z$17))</f>
        <v/>
      </c>
      <c r="AA53" s="120" t="str">
        <f t="shared" si="2"/>
        <v/>
      </c>
      <c r="AB53" s="121" t="str">
        <f t="shared" si="3"/>
        <v/>
      </c>
      <c r="AC53" s="42" t="str">
        <f t="shared" si="4"/>
        <v/>
      </c>
      <c r="AD53" s="121" t="str">
        <f t="shared" si="5"/>
        <v/>
      </c>
      <c r="AE53" s="121" t="str">
        <f t="shared" si="6"/>
        <v/>
      </c>
      <c r="AF53" s="121" t="str">
        <f t="shared" si="7"/>
        <v/>
      </c>
      <c r="AG53" s="121" t="str">
        <f t="shared" si="8"/>
        <v/>
      </c>
      <c r="AH53" s="121" t="str">
        <f t="shared" si="9"/>
        <v/>
      </c>
      <c r="AI53" s="121" t="str">
        <f t="shared" si="10"/>
        <v/>
      </c>
      <c r="AJ53" s="121"/>
      <c r="AK53" s="122" t="str">
        <f t="shared" si="11"/>
        <v/>
      </c>
      <c r="AM53">
        <f>種目情報!A36</f>
        <v>0</v>
      </c>
      <c r="AN53">
        <f>種目情報!B36</f>
        <v>0</v>
      </c>
      <c r="AO53">
        <f>種目情報!C36</f>
        <v>0</v>
      </c>
    </row>
    <row r="54" spans="1:41" x14ac:dyDescent="0.45">
      <c r="A54">
        <v>37</v>
      </c>
      <c r="B54" t="str">
        <f>IFERROR(IF(B53=手順3!$A$11,"",IF(B53&lt;=100,IF(手順2!A48=手順５!A54,手順５!A54,手順3!$A$12),B53+1)),"")</f>
        <v/>
      </c>
      <c r="C54" s="10" t="str">
        <f>IFERROR(VLOOKUP($B54,手順2!$A$12:$P$107,C$1,FALSE),"")&amp;IFERROR(VLOOKUP($B54,手順3!$A$12:$Q$107,C$1,FALSE),"")</f>
        <v/>
      </c>
      <c r="D54" s="10" t="str">
        <f>IFERROR(VLOOKUP($B54,手順2!$A$12:$P$107,D$1,FALSE),"")&amp;IFERROR(VLOOKUP($B54,手順3!$A$12:$Q$107,D$1,FALSE),"")</f>
        <v/>
      </c>
      <c r="E54" s="10" t="str">
        <f>IFERROR(VLOOKUP($B54,手順2!$A$12:$P$107,E$1,FALSE),"")&amp;IFERROR(VLOOKUP($B54,手順3!$A$12:$Q$107,E$1,FALSE),"")</f>
        <v/>
      </c>
      <c r="F54" s="10" t="str">
        <f>IFERROR(VLOOKUP($B54,手順2!$A$12:$P$107,F$1,FALSE),"")&amp;IFERROR(VLOOKUP($B54,手順3!$A$12:$Q$107,F$1,FALSE),"")</f>
        <v/>
      </c>
      <c r="G54" s="10" t="str">
        <f>IFERROR(VLOOKUP($B54,手順2!$A$12:$P$107,G$1,FALSE),"")&amp;IFERROR(VLOOKUP($B54,手順3!$A$12:$Q$107,G$1,FALSE),"")</f>
        <v/>
      </c>
      <c r="H54" s="10" t="str">
        <f>IFERROR(VLOOKUP($B54,手順2!$A$12:$P$107,H$1,FALSE),"")&amp;IFERROR(VLOOKUP($B54,手順3!$A$12:$Q$107,H$1,FALSE),"")</f>
        <v/>
      </c>
      <c r="I54" s="10" t="str">
        <f>IFERROR(VLOOKUP($B54,手順2!$A$12:$P$107,I$1,FALSE),"")&amp;IFERROR(VLOOKUP($B54,手順3!$A$12:$Q$107,I$1,FALSE),"")</f>
        <v/>
      </c>
      <c r="J54" s="100" t="str">
        <f>IFERROR(VLOOKUP($B54,手順2!$A$12:$P$107,J$1,FALSE),"")&amp;IFERROR(VLOOKUP($B54,手順3!$A$12:$Q$107,J$1,FALSE),"")</f>
        <v/>
      </c>
      <c r="K54" s="131" t="str">
        <f>IF(J54="","",IF(IFERROR(VLOOKUP($B54,手順2!$A$12:$P$107,K$1,FALSE),"")&amp;IFERROR(VLOOKUP($B54,手順3!$A$12:$Q$107,K$1,FALSE),"")="",0,IFERROR(VLOOKUP($B54,手順2!$A$12:$P$107,K$1,FALSE),"")&amp;IFERROR(VLOOKUP($B54,手順3!$A$12:$Q$107,K$1,FALSE),"")))</f>
        <v/>
      </c>
      <c r="L54" s="131" t="str">
        <f>IF(J54="","",IF(IFERROR(VLOOKUP($B54,手順2!$A$12:$P$107,L$1,FALSE),"")&amp;IFERROR(VLOOKUP($B54,手順3!$A$12:$Q$107,L$1,FALSE),"")="",0,IFERROR(VLOOKUP($B54,手順2!$A$12:$P$107,L$1,FALSE),"")&amp;IFERROR(VLOOKUP($B54,手順3!$A$12:$Q$107,L$1,FALSE),"")))</f>
        <v/>
      </c>
      <c r="M54" s="131" t="str">
        <f>IF(J54="","",IF(IFERROR(VLOOKUP($B54,手順2!$A$12:$P$107,M$1,FALSE),"")&amp;IFERROR(VLOOKUP($B54,手順3!$A$12:$Q$107,M$1,FALSE),"")="",0,IFERROR(VLOOKUP($B54,手順2!$A$12:$P$107,M$1,FALSE),"")&amp;IFERROR(VLOOKUP($B54,手順3!$A$12:$Q$107,M$1,FALSE),"")))</f>
        <v/>
      </c>
      <c r="N54" s="10" t="str">
        <f>IFERROR(VLOOKUP($B54,手順2!$A$12:$P$107,N$1,FALSE),"")&amp;IFERROR(VLOOKUP($B54,手順3!$A$12:$Q$107,N$1,FALSE),"")</f>
        <v/>
      </c>
      <c r="O54" s="136"/>
      <c r="P54" s="136"/>
      <c r="Q54" s="136"/>
      <c r="R54"/>
      <c r="W54" s="41" t="str">
        <f>IF($AA54="","",COUNTIF($AK$18:$AK54,W$17))</f>
        <v/>
      </c>
      <c r="X54" s="41" t="str">
        <f>IF($AA54="","",COUNTIF($AK$18:$AK54,X$17))</f>
        <v/>
      </c>
      <c r="Y54" s="41" t="str">
        <f>IF($AA54="","",COUNTIF($AK$18:$AK54,Y$17))</f>
        <v/>
      </c>
      <c r="Z54" s="41" t="str">
        <f>IF($AA54="","",COUNTIF($AK$18:$AK54,Z$17))</f>
        <v/>
      </c>
      <c r="AA54" s="120" t="str">
        <f t="shared" si="2"/>
        <v/>
      </c>
      <c r="AB54" s="121" t="str">
        <f t="shared" si="3"/>
        <v/>
      </c>
      <c r="AC54" s="42" t="str">
        <f t="shared" si="4"/>
        <v/>
      </c>
      <c r="AD54" s="121" t="str">
        <f t="shared" si="5"/>
        <v/>
      </c>
      <c r="AE54" s="121" t="str">
        <f t="shared" si="6"/>
        <v/>
      </c>
      <c r="AF54" s="121" t="str">
        <f t="shared" si="7"/>
        <v/>
      </c>
      <c r="AG54" s="121" t="str">
        <f t="shared" si="8"/>
        <v/>
      </c>
      <c r="AH54" s="121" t="str">
        <f t="shared" si="9"/>
        <v/>
      </c>
      <c r="AI54" s="121" t="str">
        <f t="shared" si="10"/>
        <v/>
      </c>
      <c r="AJ54" s="121"/>
      <c r="AK54" s="122" t="str">
        <f t="shared" si="11"/>
        <v/>
      </c>
      <c r="AM54">
        <f>種目情報!A37</f>
        <v>0</v>
      </c>
      <c r="AN54">
        <f>種目情報!B37</f>
        <v>0</v>
      </c>
      <c r="AO54">
        <f>種目情報!C37</f>
        <v>0</v>
      </c>
    </row>
    <row r="55" spans="1:41" x14ac:dyDescent="0.45">
      <c r="A55">
        <v>38</v>
      </c>
      <c r="B55" t="str">
        <f>IFERROR(IF(B54=手順3!$A$11,"",IF(B54&lt;=100,IF(手順2!A49=手順５!A55,手順５!A55,手順3!$A$12),B54+1)),"")</f>
        <v/>
      </c>
      <c r="C55" s="10" t="str">
        <f>IFERROR(VLOOKUP($B55,手順2!$A$12:$P$107,C$1,FALSE),"")&amp;IFERROR(VLOOKUP($B55,手順3!$A$12:$Q$107,C$1,FALSE),"")</f>
        <v/>
      </c>
      <c r="D55" s="10" t="str">
        <f>IFERROR(VLOOKUP($B55,手順2!$A$12:$P$107,D$1,FALSE),"")&amp;IFERROR(VLOOKUP($B55,手順3!$A$12:$Q$107,D$1,FALSE),"")</f>
        <v/>
      </c>
      <c r="E55" s="10" t="str">
        <f>IFERROR(VLOOKUP($B55,手順2!$A$12:$P$107,E$1,FALSE),"")&amp;IFERROR(VLOOKUP($B55,手順3!$A$12:$Q$107,E$1,FALSE),"")</f>
        <v/>
      </c>
      <c r="F55" s="10" t="str">
        <f>IFERROR(VLOOKUP($B55,手順2!$A$12:$P$107,F$1,FALSE),"")&amp;IFERROR(VLOOKUP($B55,手順3!$A$12:$Q$107,F$1,FALSE),"")</f>
        <v/>
      </c>
      <c r="G55" s="10" t="str">
        <f>IFERROR(VLOOKUP($B55,手順2!$A$12:$P$107,G$1,FALSE),"")&amp;IFERROR(VLOOKUP($B55,手順3!$A$12:$Q$107,G$1,FALSE),"")</f>
        <v/>
      </c>
      <c r="H55" s="10" t="str">
        <f>IFERROR(VLOOKUP($B55,手順2!$A$12:$P$107,H$1,FALSE),"")&amp;IFERROR(VLOOKUP($B55,手順3!$A$12:$Q$107,H$1,FALSE),"")</f>
        <v/>
      </c>
      <c r="I55" s="10" t="str">
        <f>IFERROR(VLOOKUP($B55,手順2!$A$12:$P$107,I$1,FALSE),"")&amp;IFERROR(VLOOKUP($B55,手順3!$A$12:$Q$107,I$1,FALSE),"")</f>
        <v/>
      </c>
      <c r="J55" s="100" t="str">
        <f>IFERROR(VLOOKUP($B55,手順2!$A$12:$P$107,J$1,FALSE),"")&amp;IFERROR(VLOOKUP($B55,手順3!$A$12:$Q$107,J$1,FALSE),"")</f>
        <v/>
      </c>
      <c r="K55" s="131" t="str">
        <f>IF(J55="","",IF(IFERROR(VLOOKUP($B55,手順2!$A$12:$P$107,K$1,FALSE),"")&amp;IFERROR(VLOOKUP($B55,手順3!$A$12:$Q$107,K$1,FALSE),"")="",0,IFERROR(VLOOKUP($B55,手順2!$A$12:$P$107,K$1,FALSE),"")&amp;IFERROR(VLOOKUP($B55,手順3!$A$12:$Q$107,K$1,FALSE),"")))</f>
        <v/>
      </c>
      <c r="L55" s="131" t="str">
        <f>IF(J55="","",IF(IFERROR(VLOOKUP($B55,手順2!$A$12:$P$107,L$1,FALSE),"")&amp;IFERROR(VLOOKUP($B55,手順3!$A$12:$Q$107,L$1,FALSE),"")="",0,IFERROR(VLOOKUP($B55,手順2!$A$12:$P$107,L$1,FALSE),"")&amp;IFERROR(VLOOKUP($B55,手順3!$A$12:$Q$107,L$1,FALSE),"")))</f>
        <v/>
      </c>
      <c r="M55" s="131" t="str">
        <f>IF(J55="","",IF(IFERROR(VLOOKUP($B55,手順2!$A$12:$P$107,M$1,FALSE),"")&amp;IFERROR(VLOOKUP($B55,手順3!$A$12:$Q$107,M$1,FALSE),"")="",0,IFERROR(VLOOKUP($B55,手順2!$A$12:$P$107,M$1,FALSE),"")&amp;IFERROR(VLOOKUP($B55,手順3!$A$12:$Q$107,M$1,FALSE),"")))</f>
        <v/>
      </c>
      <c r="N55" s="10" t="str">
        <f>IFERROR(VLOOKUP($B55,手順2!$A$12:$P$107,N$1,FALSE),"")&amp;IFERROR(VLOOKUP($B55,手順3!$A$12:$Q$107,N$1,FALSE),"")</f>
        <v/>
      </c>
      <c r="O55" s="136"/>
      <c r="P55" s="136"/>
      <c r="Q55" s="136"/>
      <c r="R55"/>
      <c r="W55" s="41" t="str">
        <f>IF($AA55="","",COUNTIF($AK$18:$AK55,W$17))</f>
        <v/>
      </c>
      <c r="X55" s="41" t="str">
        <f>IF($AA55="","",COUNTIF($AK$18:$AK55,X$17))</f>
        <v/>
      </c>
      <c r="Y55" s="41" t="str">
        <f>IF($AA55="","",COUNTIF($AK$18:$AK55,Y$17))</f>
        <v/>
      </c>
      <c r="Z55" s="41" t="str">
        <f>IF($AA55="","",COUNTIF($AK$18:$AK55,Z$17))</f>
        <v/>
      </c>
      <c r="AA55" s="120" t="str">
        <f t="shared" si="2"/>
        <v/>
      </c>
      <c r="AB55" s="121" t="str">
        <f t="shared" si="3"/>
        <v/>
      </c>
      <c r="AC55" s="42" t="str">
        <f t="shared" si="4"/>
        <v/>
      </c>
      <c r="AD55" s="121" t="str">
        <f t="shared" si="5"/>
        <v/>
      </c>
      <c r="AE55" s="121" t="str">
        <f t="shared" si="6"/>
        <v/>
      </c>
      <c r="AF55" s="121" t="str">
        <f t="shared" si="7"/>
        <v/>
      </c>
      <c r="AG55" s="121" t="str">
        <f t="shared" si="8"/>
        <v/>
      </c>
      <c r="AH55" s="121" t="str">
        <f t="shared" si="9"/>
        <v/>
      </c>
      <c r="AI55" s="121" t="str">
        <f t="shared" si="10"/>
        <v/>
      </c>
      <c r="AJ55" s="121"/>
      <c r="AK55" s="122" t="str">
        <f t="shared" si="11"/>
        <v/>
      </c>
      <c r="AM55">
        <f>種目情報!A38</f>
        <v>0</v>
      </c>
      <c r="AN55">
        <f>種目情報!B38</f>
        <v>0</v>
      </c>
      <c r="AO55">
        <f>種目情報!C38</f>
        <v>0</v>
      </c>
    </row>
    <row r="56" spans="1:41" x14ac:dyDescent="0.45">
      <c r="A56">
        <v>39</v>
      </c>
      <c r="B56" t="str">
        <f>IFERROR(IF(B55=手順3!$A$11,"",IF(B55&lt;=100,IF(手順2!A50=手順５!A56,手順５!A56,手順3!$A$12),B55+1)),"")</f>
        <v/>
      </c>
      <c r="C56" s="10" t="str">
        <f>IFERROR(VLOOKUP($B56,手順2!$A$12:$P$107,C$1,FALSE),"")&amp;IFERROR(VLOOKUP($B56,手順3!$A$12:$Q$107,C$1,FALSE),"")</f>
        <v/>
      </c>
      <c r="D56" s="10" t="str">
        <f>IFERROR(VLOOKUP($B56,手順2!$A$12:$P$107,D$1,FALSE),"")&amp;IFERROR(VLOOKUP($B56,手順3!$A$12:$Q$107,D$1,FALSE),"")</f>
        <v/>
      </c>
      <c r="E56" s="10" t="str">
        <f>IFERROR(VLOOKUP($B56,手順2!$A$12:$P$107,E$1,FALSE),"")&amp;IFERROR(VLOOKUP($B56,手順3!$A$12:$Q$107,E$1,FALSE),"")</f>
        <v/>
      </c>
      <c r="F56" s="10" t="str">
        <f>IFERROR(VLOOKUP($B56,手順2!$A$12:$P$107,F$1,FALSE),"")&amp;IFERROR(VLOOKUP($B56,手順3!$A$12:$Q$107,F$1,FALSE),"")</f>
        <v/>
      </c>
      <c r="G56" s="10" t="str">
        <f>IFERROR(VLOOKUP($B56,手順2!$A$12:$P$107,G$1,FALSE),"")&amp;IFERROR(VLOOKUP($B56,手順3!$A$12:$Q$107,G$1,FALSE),"")</f>
        <v/>
      </c>
      <c r="H56" s="10" t="str">
        <f>IFERROR(VLOOKUP($B56,手順2!$A$12:$P$107,H$1,FALSE),"")&amp;IFERROR(VLOOKUP($B56,手順3!$A$12:$Q$107,H$1,FALSE),"")</f>
        <v/>
      </c>
      <c r="I56" s="10" t="str">
        <f>IFERROR(VLOOKUP($B56,手順2!$A$12:$P$107,I$1,FALSE),"")&amp;IFERROR(VLOOKUP($B56,手順3!$A$12:$Q$107,I$1,FALSE),"")</f>
        <v/>
      </c>
      <c r="J56" s="100" t="str">
        <f>IFERROR(VLOOKUP($B56,手順2!$A$12:$P$107,J$1,FALSE),"")&amp;IFERROR(VLOOKUP($B56,手順3!$A$12:$Q$107,J$1,FALSE),"")</f>
        <v/>
      </c>
      <c r="K56" s="131" t="str">
        <f>IF(J56="","",IF(IFERROR(VLOOKUP($B56,手順2!$A$12:$P$107,K$1,FALSE),"")&amp;IFERROR(VLOOKUP($B56,手順3!$A$12:$Q$107,K$1,FALSE),"")="",0,IFERROR(VLOOKUP($B56,手順2!$A$12:$P$107,K$1,FALSE),"")&amp;IFERROR(VLOOKUP($B56,手順3!$A$12:$Q$107,K$1,FALSE),"")))</f>
        <v/>
      </c>
      <c r="L56" s="131" t="str">
        <f>IF(J56="","",IF(IFERROR(VLOOKUP($B56,手順2!$A$12:$P$107,L$1,FALSE),"")&amp;IFERROR(VLOOKUP($B56,手順3!$A$12:$Q$107,L$1,FALSE),"")="",0,IFERROR(VLOOKUP($B56,手順2!$A$12:$P$107,L$1,FALSE),"")&amp;IFERROR(VLOOKUP($B56,手順3!$A$12:$Q$107,L$1,FALSE),"")))</f>
        <v/>
      </c>
      <c r="M56" s="131" t="str">
        <f>IF(J56="","",IF(IFERROR(VLOOKUP($B56,手順2!$A$12:$P$107,M$1,FALSE),"")&amp;IFERROR(VLOOKUP($B56,手順3!$A$12:$Q$107,M$1,FALSE),"")="",0,IFERROR(VLOOKUP($B56,手順2!$A$12:$P$107,M$1,FALSE),"")&amp;IFERROR(VLOOKUP($B56,手順3!$A$12:$Q$107,M$1,FALSE),"")))</f>
        <v/>
      </c>
      <c r="N56" s="10" t="str">
        <f>IFERROR(VLOOKUP($B56,手順2!$A$12:$P$107,N$1,FALSE),"")&amp;IFERROR(VLOOKUP($B56,手順3!$A$12:$Q$107,N$1,FALSE),"")</f>
        <v/>
      </c>
      <c r="O56" s="136"/>
      <c r="P56" s="136"/>
      <c r="Q56" s="136"/>
      <c r="R56"/>
      <c r="W56" s="41" t="str">
        <f>IF($AA56="","",COUNTIF($AK$18:$AK56,W$17))</f>
        <v/>
      </c>
      <c r="X56" s="41" t="str">
        <f>IF($AA56="","",COUNTIF($AK$18:$AK56,X$17))</f>
        <v/>
      </c>
      <c r="Y56" s="41" t="str">
        <f>IF($AA56="","",COUNTIF($AK$18:$AK56,Y$17))</f>
        <v/>
      </c>
      <c r="Z56" s="41" t="str">
        <f>IF($AA56="","",COUNTIF($AK$18:$AK56,Z$17))</f>
        <v/>
      </c>
      <c r="AA56" s="120" t="str">
        <f t="shared" si="2"/>
        <v/>
      </c>
      <c r="AB56" s="121" t="str">
        <f t="shared" si="3"/>
        <v/>
      </c>
      <c r="AC56" s="42" t="str">
        <f t="shared" si="4"/>
        <v/>
      </c>
      <c r="AD56" s="121" t="str">
        <f t="shared" si="5"/>
        <v/>
      </c>
      <c r="AE56" s="121" t="str">
        <f t="shared" si="6"/>
        <v/>
      </c>
      <c r="AF56" s="121" t="str">
        <f t="shared" si="7"/>
        <v/>
      </c>
      <c r="AG56" s="121" t="str">
        <f t="shared" si="8"/>
        <v/>
      </c>
      <c r="AH56" s="121" t="str">
        <f t="shared" si="9"/>
        <v/>
      </c>
      <c r="AI56" s="121" t="str">
        <f t="shared" si="10"/>
        <v/>
      </c>
      <c r="AJ56" s="121"/>
      <c r="AK56" s="122" t="str">
        <f t="shared" si="11"/>
        <v/>
      </c>
      <c r="AM56">
        <f>種目情報!A39</f>
        <v>0</v>
      </c>
      <c r="AN56">
        <f>種目情報!B39</f>
        <v>0</v>
      </c>
      <c r="AO56">
        <f>種目情報!C39</f>
        <v>0</v>
      </c>
    </row>
    <row r="57" spans="1:41" x14ac:dyDescent="0.45">
      <c r="A57">
        <v>40</v>
      </c>
      <c r="B57" t="str">
        <f>IFERROR(IF(B56=手順3!$A$11,"",IF(B56&lt;=100,IF(手順2!A51=手順５!A57,手順５!A57,手順3!$A$12),B56+1)),"")</f>
        <v/>
      </c>
      <c r="C57" s="10" t="str">
        <f>IFERROR(VLOOKUP($B57,手順2!$A$12:$P$107,C$1,FALSE),"")&amp;IFERROR(VLOOKUP($B57,手順3!$A$12:$Q$107,C$1,FALSE),"")</f>
        <v/>
      </c>
      <c r="D57" s="10" t="str">
        <f>IFERROR(VLOOKUP($B57,手順2!$A$12:$P$107,D$1,FALSE),"")&amp;IFERROR(VLOOKUP($B57,手順3!$A$12:$Q$107,D$1,FALSE),"")</f>
        <v/>
      </c>
      <c r="E57" s="10" t="str">
        <f>IFERROR(VLOOKUP($B57,手順2!$A$12:$P$107,E$1,FALSE),"")&amp;IFERROR(VLOOKUP($B57,手順3!$A$12:$Q$107,E$1,FALSE),"")</f>
        <v/>
      </c>
      <c r="F57" s="10" t="str">
        <f>IFERROR(VLOOKUP($B57,手順2!$A$12:$P$107,F$1,FALSE),"")&amp;IFERROR(VLOOKUP($B57,手順3!$A$12:$Q$107,F$1,FALSE),"")</f>
        <v/>
      </c>
      <c r="G57" s="10" t="str">
        <f>IFERROR(VLOOKUP($B57,手順2!$A$12:$P$107,G$1,FALSE),"")&amp;IFERROR(VLOOKUP($B57,手順3!$A$12:$Q$107,G$1,FALSE),"")</f>
        <v/>
      </c>
      <c r="H57" s="10" t="str">
        <f>IFERROR(VLOOKUP($B57,手順2!$A$12:$P$107,H$1,FALSE),"")&amp;IFERROR(VLOOKUP($B57,手順3!$A$12:$Q$107,H$1,FALSE),"")</f>
        <v/>
      </c>
      <c r="I57" s="10" t="str">
        <f>IFERROR(VLOOKUP($B57,手順2!$A$12:$P$107,I$1,FALSE),"")&amp;IFERROR(VLOOKUP($B57,手順3!$A$12:$Q$107,I$1,FALSE),"")</f>
        <v/>
      </c>
      <c r="J57" s="100" t="str">
        <f>IFERROR(VLOOKUP($B57,手順2!$A$12:$P$107,J$1,FALSE),"")&amp;IFERROR(VLOOKUP($B57,手順3!$A$12:$Q$107,J$1,FALSE),"")</f>
        <v/>
      </c>
      <c r="K57" s="131" t="str">
        <f>IF(J57="","",IF(IFERROR(VLOOKUP($B57,手順2!$A$12:$P$107,K$1,FALSE),"")&amp;IFERROR(VLOOKUP($B57,手順3!$A$12:$Q$107,K$1,FALSE),"")="",0,IFERROR(VLOOKUP($B57,手順2!$A$12:$P$107,K$1,FALSE),"")&amp;IFERROR(VLOOKUP($B57,手順3!$A$12:$Q$107,K$1,FALSE),"")))</f>
        <v/>
      </c>
      <c r="L57" s="131" t="str">
        <f>IF(J57="","",IF(IFERROR(VLOOKUP($B57,手順2!$A$12:$P$107,L$1,FALSE),"")&amp;IFERROR(VLOOKUP($B57,手順3!$A$12:$Q$107,L$1,FALSE),"")="",0,IFERROR(VLOOKUP($B57,手順2!$A$12:$P$107,L$1,FALSE),"")&amp;IFERROR(VLOOKUP($B57,手順3!$A$12:$Q$107,L$1,FALSE),"")))</f>
        <v/>
      </c>
      <c r="M57" s="131" t="str">
        <f>IF(J57="","",IF(IFERROR(VLOOKUP($B57,手順2!$A$12:$P$107,M$1,FALSE),"")&amp;IFERROR(VLOOKUP($B57,手順3!$A$12:$Q$107,M$1,FALSE),"")="",0,IFERROR(VLOOKUP($B57,手順2!$A$12:$P$107,M$1,FALSE),"")&amp;IFERROR(VLOOKUP($B57,手順3!$A$12:$Q$107,M$1,FALSE),"")))</f>
        <v/>
      </c>
      <c r="N57" s="10" t="str">
        <f>IFERROR(VLOOKUP($B57,手順2!$A$12:$P$107,N$1,FALSE),"")&amp;IFERROR(VLOOKUP($B57,手順3!$A$12:$Q$107,N$1,FALSE),"")</f>
        <v/>
      </c>
      <c r="O57" s="136"/>
      <c r="P57" s="136"/>
      <c r="Q57" s="136"/>
      <c r="R57"/>
      <c r="W57" s="41" t="str">
        <f>IF($AA57="","",COUNTIF($AK$18:$AK57,W$17))</f>
        <v/>
      </c>
      <c r="X57" s="41" t="str">
        <f>IF($AA57="","",COUNTIF($AK$18:$AK57,X$17))</f>
        <v/>
      </c>
      <c r="Y57" s="41" t="str">
        <f>IF($AA57="","",COUNTIF($AK$18:$AK57,Y$17))</f>
        <v/>
      </c>
      <c r="Z57" s="41" t="str">
        <f>IF($AA57="","",COUNTIF($AK$18:$AK57,Z$17))</f>
        <v/>
      </c>
      <c r="AA57" s="120" t="str">
        <f t="shared" si="2"/>
        <v/>
      </c>
      <c r="AB57" s="121" t="str">
        <f t="shared" si="3"/>
        <v/>
      </c>
      <c r="AC57" s="42" t="str">
        <f t="shared" si="4"/>
        <v/>
      </c>
      <c r="AD57" s="121" t="str">
        <f t="shared" si="5"/>
        <v/>
      </c>
      <c r="AE57" s="121" t="str">
        <f t="shared" si="6"/>
        <v/>
      </c>
      <c r="AF57" s="121" t="str">
        <f t="shared" si="7"/>
        <v/>
      </c>
      <c r="AG57" s="121" t="str">
        <f t="shared" si="8"/>
        <v/>
      </c>
      <c r="AH57" s="121" t="str">
        <f t="shared" si="9"/>
        <v/>
      </c>
      <c r="AI57" s="121" t="str">
        <f t="shared" si="10"/>
        <v/>
      </c>
      <c r="AJ57" s="121"/>
      <c r="AK57" s="122" t="str">
        <f t="shared" si="11"/>
        <v/>
      </c>
      <c r="AM57">
        <f>種目情報!A40</f>
        <v>0</v>
      </c>
      <c r="AN57">
        <f>種目情報!B40</f>
        <v>0</v>
      </c>
      <c r="AO57">
        <f>種目情報!C40</f>
        <v>0</v>
      </c>
    </row>
    <row r="58" spans="1:41" x14ac:dyDescent="0.45">
      <c r="A58">
        <v>41</v>
      </c>
      <c r="B58" t="str">
        <f>IFERROR(IF(B57=手順3!$A$11,"",IF(B57&lt;=100,IF(手順2!A52=手順５!A58,手順５!A58,手順3!$A$12),B57+1)),"")</f>
        <v/>
      </c>
      <c r="C58" s="10" t="str">
        <f>IFERROR(VLOOKUP($B58,手順2!$A$12:$P$107,C$1,FALSE),"")&amp;IFERROR(VLOOKUP($B58,手順3!$A$12:$Q$107,C$1,FALSE),"")</f>
        <v/>
      </c>
      <c r="D58" s="10" t="str">
        <f>IFERROR(VLOOKUP($B58,手順2!$A$12:$P$107,D$1,FALSE),"")&amp;IFERROR(VLOOKUP($B58,手順3!$A$12:$Q$107,D$1,FALSE),"")</f>
        <v/>
      </c>
      <c r="E58" s="10" t="str">
        <f>IFERROR(VLOOKUP($B58,手順2!$A$12:$P$107,E$1,FALSE),"")&amp;IFERROR(VLOOKUP($B58,手順3!$A$12:$Q$107,E$1,FALSE),"")</f>
        <v/>
      </c>
      <c r="F58" s="10" t="str">
        <f>IFERROR(VLOOKUP($B58,手順2!$A$12:$P$107,F$1,FALSE),"")&amp;IFERROR(VLOOKUP($B58,手順3!$A$12:$Q$107,F$1,FALSE),"")</f>
        <v/>
      </c>
      <c r="G58" s="10" t="str">
        <f>IFERROR(VLOOKUP($B58,手順2!$A$12:$P$107,G$1,FALSE),"")&amp;IFERROR(VLOOKUP($B58,手順3!$A$12:$Q$107,G$1,FALSE),"")</f>
        <v/>
      </c>
      <c r="H58" s="10" t="str">
        <f>IFERROR(VLOOKUP($B58,手順2!$A$12:$P$107,H$1,FALSE),"")&amp;IFERROR(VLOOKUP($B58,手順3!$A$12:$Q$107,H$1,FALSE),"")</f>
        <v/>
      </c>
      <c r="I58" s="10" t="str">
        <f>IFERROR(VLOOKUP($B58,手順2!$A$12:$P$107,I$1,FALSE),"")&amp;IFERROR(VLOOKUP($B58,手順3!$A$12:$Q$107,I$1,FALSE),"")</f>
        <v/>
      </c>
      <c r="J58" s="100" t="str">
        <f>IFERROR(VLOOKUP($B58,手順2!$A$12:$P$107,J$1,FALSE),"")&amp;IFERROR(VLOOKUP($B58,手順3!$A$12:$Q$107,J$1,FALSE),"")</f>
        <v/>
      </c>
      <c r="K58" s="131" t="str">
        <f>IF(J58="","",IF(IFERROR(VLOOKUP($B58,手順2!$A$12:$P$107,K$1,FALSE),"")&amp;IFERROR(VLOOKUP($B58,手順3!$A$12:$Q$107,K$1,FALSE),"")="",0,IFERROR(VLOOKUP($B58,手順2!$A$12:$P$107,K$1,FALSE),"")&amp;IFERROR(VLOOKUP($B58,手順3!$A$12:$Q$107,K$1,FALSE),"")))</f>
        <v/>
      </c>
      <c r="L58" s="131" t="str">
        <f>IF(J58="","",IF(IFERROR(VLOOKUP($B58,手順2!$A$12:$P$107,L$1,FALSE),"")&amp;IFERROR(VLOOKUP($B58,手順3!$A$12:$Q$107,L$1,FALSE),"")="",0,IFERROR(VLOOKUP($B58,手順2!$A$12:$P$107,L$1,FALSE),"")&amp;IFERROR(VLOOKUP($B58,手順3!$A$12:$Q$107,L$1,FALSE),"")))</f>
        <v/>
      </c>
      <c r="M58" s="131" t="str">
        <f>IF(J58="","",IF(IFERROR(VLOOKUP($B58,手順2!$A$12:$P$107,M$1,FALSE),"")&amp;IFERROR(VLOOKUP($B58,手順3!$A$12:$Q$107,M$1,FALSE),"")="",0,IFERROR(VLOOKUP($B58,手順2!$A$12:$P$107,M$1,FALSE),"")&amp;IFERROR(VLOOKUP($B58,手順3!$A$12:$Q$107,M$1,FALSE),"")))</f>
        <v/>
      </c>
      <c r="N58" s="10" t="str">
        <f>IFERROR(VLOOKUP($B58,手順2!$A$12:$P$107,N$1,FALSE),"")&amp;IFERROR(VLOOKUP($B58,手順3!$A$12:$Q$107,N$1,FALSE),"")</f>
        <v/>
      </c>
      <c r="O58" s="136"/>
      <c r="P58" s="136"/>
      <c r="Q58" s="136"/>
      <c r="R58"/>
      <c r="W58" s="41" t="str">
        <f>IF($AA58="","",COUNTIF($AK$18:$AK58,W$17))</f>
        <v/>
      </c>
      <c r="X58" s="41" t="str">
        <f>IF($AA58="","",COUNTIF($AK$18:$AK58,X$17))</f>
        <v/>
      </c>
      <c r="Y58" s="41" t="str">
        <f>IF($AA58="","",COUNTIF($AK$18:$AK58,Y$17))</f>
        <v/>
      </c>
      <c r="Z58" s="41" t="str">
        <f>IF($AA58="","",COUNTIF($AK$18:$AK58,Z$17))</f>
        <v/>
      </c>
      <c r="AA58" s="120" t="str">
        <f t="shared" si="2"/>
        <v/>
      </c>
      <c r="AB58" s="121" t="str">
        <f t="shared" si="3"/>
        <v/>
      </c>
      <c r="AC58" s="42" t="str">
        <f t="shared" si="4"/>
        <v/>
      </c>
      <c r="AD58" s="121" t="str">
        <f t="shared" si="5"/>
        <v/>
      </c>
      <c r="AE58" s="121" t="str">
        <f t="shared" si="6"/>
        <v/>
      </c>
      <c r="AF58" s="121" t="str">
        <f t="shared" si="7"/>
        <v/>
      </c>
      <c r="AG58" s="121" t="str">
        <f t="shared" si="8"/>
        <v/>
      </c>
      <c r="AH58" s="121" t="str">
        <f t="shared" si="9"/>
        <v/>
      </c>
      <c r="AI58" s="121" t="str">
        <f t="shared" si="10"/>
        <v/>
      </c>
      <c r="AJ58" s="121"/>
      <c r="AK58" s="122" t="str">
        <f t="shared" si="11"/>
        <v/>
      </c>
      <c r="AM58">
        <f>種目情報!A41</f>
        <v>0</v>
      </c>
      <c r="AN58">
        <f>種目情報!B41</f>
        <v>0</v>
      </c>
      <c r="AO58">
        <f>種目情報!C41</f>
        <v>0</v>
      </c>
    </row>
    <row r="59" spans="1:41" x14ac:dyDescent="0.45">
      <c r="A59">
        <v>42</v>
      </c>
      <c r="B59" t="str">
        <f>IFERROR(IF(B58=手順3!$A$11,"",IF(B58&lt;=100,IF(手順2!A53=手順５!A59,手順５!A59,手順3!$A$12),B58+1)),"")</f>
        <v/>
      </c>
      <c r="C59" s="10" t="str">
        <f>IFERROR(VLOOKUP($B59,手順2!$A$12:$P$107,C$1,FALSE),"")&amp;IFERROR(VLOOKUP($B59,手順3!$A$12:$Q$107,C$1,FALSE),"")</f>
        <v/>
      </c>
      <c r="D59" s="10" t="str">
        <f>IFERROR(VLOOKUP($B59,手順2!$A$12:$P$107,D$1,FALSE),"")&amp;IFERROR(VLOOKUP($B59,手順3!$A$12:$Q$107,D$1,FALSE),"")</f>
        <v/>
      </c>
      <c r="E59" s="10" t="str">
        <f>IFERROR(VLOOKUP($B59,手順2!$A$12:$P$107,E$1,FALSE),"")&amp;IFERROR(VLOOKUP($B59,手順3!$A$12:$Q$107,E$1,FALSE),"")</f>
        <v/>
      </c>
      <c r="F59" s="10" t="str">
        <f>IFERROR(VLOOKUP($B59,手順2!$A$12:$P$107,F$1,FALSE),"")&amp;IFERROR(VLOOKUP($B59,手順3!$A$12:$Q$107,F$1,FALSE),"")</f>
        <v/>
      </c>
      <c r="G59" s="10" t="str">
        <f>IFERROR(VLOOKUP($B59,手順2!$A$12:$P$107,G$1,FALSE),"")&amp;IFERROR(VLOOKUP($B59,手順3!$A$12:$Q$107,G$1,FALSE),"")</f>
        <v/>
      </c>
      <c r="H59" s="10" t="str">
        <f>IFERROR(VLOOKUP($B59,手順2!$A$12:$P$107,H$1,FALSE),"")&amp;IFERROR(VLOOKUP($B59,手順3!$A$12:$Q$107,H$1,FALSE),"")</f>
        <v/>
      </c>
      <c r="I59" s="10" t="str">
        <f>IFERROR(VLOOKUP($B59,手順2!$A$12:$P$107,I$1,FALSE),"")&amp;IFERROR(VLOOKUP($B59,手順3!$A$12:$Q$107,I$1,FALSE),"")</f>
        <v/>
      </c>
      <c r="J59" s="100" t="str">
        <f>IFERROR(VLOOKUP($B59,手順2!$A$12:$P$107,J$1,FALSE),"")&amp;IFERROR(VLOOKUP($B59,手順3!$A$12:$Q$107,J$1,FALSE),"")</f>
        <v/>
      </c>
      <c r="K59" s="131" t="str">
        <f>IF(J59="","",IF(IFERROR(VLOOKUP($B59,手順2!$A$12:$P$107,K$1,FALSE),"")&amp;IFERROR(VLOOKUP($B59,手順3!$A$12:$Q$107,K$1,FALSE),"")="",0,IFERROR(VLOOKUP($B59,手順2!$A$12:$P$107,K$1,FALSE),"")&amp;IFERROR(VLOOKUP($B59,手順3!$A$12:$Q$107,K$1,FALSE),"")))</f>
        <v/>
      </c>
      <c r="L59" s="131" t="str">
        <f>IF(J59="","",IF(IFERROR(VLOOKUP($B59,手順2!$A$12:$P$107,L$1,FALSE),"")&amp;IFERROR(VLOOKUP($B59,手順3!$A$12:$Q$107,L$1,FALSE),"")="",0,IFERROR(VLOOKUP($B59,手順2!$A$12:$P$107,L$1,FALSE),"")&amp;IFERROR(VLOOKUP($B59,手順3!$A$12:$Q$107,L$1,FALSE),"")))</f>
        <v/>
      </c>
      <c r="M59" s="131" t="str">
        <f>IF(J59="","",IF(IFERROR(VLOOKUP($B59,手順2!$A$12:$P$107,M$1,FALSE),"")&amp;IFERROR(VLOOKUP($B59,手順3!$A$12:$Q$107,M$1,FALSE),"")="",0,IFERROR(VLOOKUP($B59,手順2!$A$12:$P$107,M$1,FALSE),"")&amp;IFERROR(VLOOKUP($B59,手順3!$A$12:$Q$107,M$1,FALSE),"")))</f>
        <v/>
      </c>
      <c r="N59" s="10" t="str">
        <f>IFERROR(VLOOKUP($B59,手順2!$A$12:$P$107,N$1,FALSE),"")&amp;IFERROR(VLOOKUP($B59,手順3!$A$12:$Q$107,N$1,FALSE),"")</f>
        <v/>
      </c>
      <c r="O59" s="136"/>
      <c r="P59" s="136"/>
      <c r="Q59" s="136"/>
      <c r="R59"/>
      <c r="W59" s="41" t="str">
        <f>IF($AA59="","",COUNTIF($AK$18:$AK59,W$17))</f>
        <v/>
      </c>
      <c r="X59" s="41" t="str">
        <f>IF($AA59="","",COUNTIF($AK$18:$AK59,X$17))</f>
        <v/>
      </c>
      <c r="Y59" s="41" t="str">
        <f>IF($AA59="","",COUNTIF($AK$18:$AK59,Y$17))</f>
        <v/>
      </c>
      <c r="Z59" s="41" t="str">
        <f>IF($AA59="","",COUNTIF($AK$18:$AK59,Z$17))</f>
        <v/>
      </c>
      <c r="AA59" s="120" t="str">
        <f t="shared" si="2"/>
        <v/>
      </c>
      <c r="AB59" s="121" t="str">
        <f t="shared" si="3"/>
        <v/>
      </c>
      <c r="AC59" s="42" t="str">
        <f t="shared" si="4"/>
        <v/>
      </c>
      <c r="AD59" s="121" t="str">
        <f t="shared" si="5"/>
        <v/>
      </c>
      <c r="AE59" s="121" t="str">
        <f t="shared" si="6"/>
        <v/>
      </c>
      <c r="AF59" s="121" t="str">
        <f t="shared" si="7"/>
        <v/>
      </c>
      <c r="AG59" s="121" t="str">
        <f t="shared" si="8"/>
        <v/>
      </c>
      <c r="AH59" s="121" t="str">
        <f t="shared" si="9"/>
        <v/>
      </c>
      <c r="AI59" s="121" t="str">
        <f t="shared" si="10"/>
        <v/>
      </c>
      <c r="AJ59" s="121"/>
      <c r="AK59" s="122" t="str">
        <f t="shared" si="11"/>
        <v/>
      </c>
      <c r="AM59">
        <f>種目情報!A42</f>
        <v>0</v>
      </c>
      <c r="AN59">
        <f>種目情報!B42</f>
        <v>0</v>
      </c>
      <c r="AO59">
        <f>種目情報!C42</f>
        <v>0</v>
      </c>
    </row>
    <row r="60" spans="1:41" x14ac:dyDescent="0.45">
      <c r="A60">
        <v>43</v>
      </c>
      <c r="B60" t="str">
        <f>IFERROR(IF(B59=手順3!$A$11,"",IF(B59&lt;=100,IF(手順2!A54=手順５!A60,手順５!A60,手順3!$A$12),B59+1)),"")</f>
        <v/>
      </c>
      <c r="C60" s="10" t="str">
        <f>IFERROR(VLOOKUP($B60,手順2!$A$12:$P$107,C$1,FALSE),"")&amp;IFERROR(VLOOKUP($B60,手順3!$A$12:$Q$107,C$1,FALSE),"")</f>
        <v/>
      </c>
      <c r="D60" s="10" t="str">
        <f>IFERROR(VLOOKUP($B60,手順2!$A$12:$P$107,D$1,FALSE),"")&amp;IFERROR(VLOOKUP($B60,手順3!$A$12:$Q$107,D$1,FALSE),"")</f>
        <v/>
      </c>
      <c r="E60" s="10" t="str">
        <f>IFERROR(VLOOKUP($B60,手順2!$A$12:$P$107,E$1,FALSE),"")&amp;IFERROR(VLOOKUP($B60,手順3!$A$12:$Q$107,E$1,FALSE),"")</f>
        <v/>
      </c>
      <c r="F60" s="10" t="str">
        <f>IFERROR(VLOOKUP($B60,手順2!$A$12:$P$107,F$1,FALSE),"")&amp;IFERROR(VLOOKUP($B60,手順3!$A$12:$Q$107,F$1,FALSE),"")</f>
        <v/>
      </c>
      <c r="G60" s="10" t="str">
        <f>IFERROR(VLOOKUP($B60,手順2!$A$12:$P$107,G$1,FALSE),"")&amp;IFERROR(VLOOKUP($B60,手順3!$A$12:$Q$107,G$1,FALSE),"")</f>
        <v/>
      </c>
      <c r="H60" s="10" t="str">
        <f>IFERROR(VLOOKUP($B60,手順2!$A$12:$P$107,H$1,FALSE),"")&amp;IFERROR(VLOOKUP($B60,手順3!$A$12:$Q$107,H$1,FALSE),"")</f>
        <v/>
      </c>
      <c r="I60" s="10" t="str">
        <f>IFERROR(VLOOKUP($B60,手順2!$A$12:$P$107,I$1,FALSE),"")&amp;IFERROR(VLOOKUP($B60,手順3!$A$12:$Q$107,I$1,FALSE),"")</f>
        <v/>
      </c>
      <c r="J60" s="100" t="str">
        <f>IFERROR(VLOOKUP($B60,手順2!$A$12:$P$107,J$1,FALSE),"")&amp;IFERROR(VLOOKUP($B60,手順3!$A$12:$Q$107,J$1,FALSE),"")</f>
        <v/>
      </c>
      <c r="K60" s="131" t="str">
        <f>IF(J60="","",IF(IFERROR(VLOOKUP($B60,手順2!$A$12:$P$107,K$1,FALSE),"")&amp;IFERROR(VLOOKUP($B60,手順3!$A$12:$Q$107,K$1,FALSE),"")="",0,IFERROR(VLOOKUP($B60,手順2!$A$12:$P$107,K$1,FALSE),"")&amp;IFERROR(VLOOKUP($B60,手順3!$A$12:$Q$107,K$1,FALSE),"")))</f>
        <v/>
      </c>
      <c r="L60" s="131" t="str">
        <f>IF(J60="","",IF(IFERROR(VLOOKUP($B60,手順2!$A$12:$P$107,L$1,FALSE),"")&amp;IFERROR(VLOOKUP($B60,手順3!$A$12:$Q$107,L$1,FALSE),"")="",0,IFERROR(VLOOKUP($B60,手順2!$A$12:$P$107,L$1,FALSE),"")&amp;IFERROR(VLOOKUP($B60,手順3!$A$12:$Q$107,L$1,FALSE),"")))</f>
        <v/>
      </c>
      <c r="M60" s="131" t="str">
        <f>IF(J60="","",IF(IFERROR(VLOOKUP($B60,手順2!$A$12:$P$107,M$1,FALSE),"")&amp;IFERROR(VLOOKUP($B60,手順3!$A$12:$Q$107,M$1,FALSE),"")="",0,IFERROR(VLOOKUP($B60,手順2!$A$12:$P$107,M$1,FALSE),"")&amp;IFERROR(VLOOKUP($B60,手順3!$A$12:$Q$107,M$1,FALSE),"")))</f>
        <v/>
      </c>
      <c r="N60" s="10" t="str">
        <f>IFERROR(VLOOKUP($B60,手順2!$A$12:$P$107,N$1,FALSE),"")&amp;IFERROR(VLOOKUP($B60,手順3!$A$12:$Q$107,N$1,FALSE),"")</f>
        <v/>
      </c>
      <c r="O60" s="136"/>
      <c r="P60" s="136"/>
      <c r="Q60" s="136"/>
      <c r="R60"/>
      <c r="W60" s="41" t="str">
        <f>IF($AA60="","",COUNTIF($AK$18:$AK60,W$17))</f>
        <v/>
      </c>
      <c r="X60" s="41" t="str">
        <f>IF($AA60="","",COUNTIF($AK$18:$AK60,X$17))</f>
        <v/>
      </c>
      <c r="Y60" s="41" t="str">
        <f>IF($AA60="","",COUNTIF($AK$18:$AK60,Y$17))</f>
        <v/>
      </c>
      <c r="Z60" s="41" t="str">
        <f>IF($AA60="","",COUNTIF($AK$18:$AK60,Z$17))</f>
        <v/>
      </c>
      <c r="AA60" s="120" t="str">
        <f t="shared" si="2"/>
        <v/>
      </c>
      <c r="AB60" s="121" t="str">
        <f t="shared" si="3"/>
        <v/>
      </c>
      <c r="AC60" s="42" t="str">
        <f t="shared" si="4"/>
        <v/>
      </c>
      <c r="AD60" s="121" t="str">
        <f t="shared" si="5"/>
        <v/>
      </c>
      <c r="AE60" s="121" t="str">
        <f t="shared" si="6"/>
        <v/>
      </c>
      <c r="AF60" s="121" t="str">
        <f t="shared" si="7"/>
        <v/>
      </c>
      <c r="AG60" s="121" t="str">
        <f t="shared" si="8"/>
        <v/>
      </c>
      <c r="AH60" s="121" t="str">
        <f t="shared" si="9"/>
        <v/>
      </c>
      <c r="AI60" s="121" t="str">
        <f t="shared" si="10"/>
        <v/>
      </c>
      <c r="AJ60" s="121"/>
      <c r="AK60" s="122" t="str">
        <f t="shared" si="11"/>
        <v/>
      </c>
      <c r="AM60">
        <f>種目情報!A43</f>
        <v>0</v>
      </c>
      <c r="AN60">
        <f>種目情報!B43</f>
        <v>0</v>
      </c>
      <c r="AO60">
        <f>種目情報!C43</f>
        <v>0</v>
      </c>
    </row>
    <row r="61" spans="1:41" x14ac:dyDescent="0.45">
      <c r="A61">
        <v>44</v>
      </c>
      <c r="B61" t="str">
        <f>IFERROR(IF(B60=手順3!$A$11,"",IF(B60&lt;=100,IF(手順2!A55=手順５!A61,手順５!A61,手順3!$A$12),B60+1)),"")</f>
        <v/>
      </c>
      <c r="C61" s="10" t="str">
        <f>IFERROR(VLOOKUP($B61,手順2!$A$12:$P$107,C$1,FALSE),"")&amp;IFERROR(VLOOKUP($B61,手順3!$A$12:$Q$107,C$1,FALSE),"")</f>
        <v/>
      </c>
      <c r="D61" s="10" t="str">
        <f>IFERROR(VLOOKUP($B61,手順2!$A$12:$P$107,D$1,FALSE),"")&amp;IFERROR(VLOOKUP($B61,手順3!$A$12:$Q$107,D$1,FALSE),"")</f>
        <v/>
      </c>
      <c r="E61" s="10" t="str">
        <f>IFERROR(VLOOKUP($B61,手順2!$A$12:$P$107,E$1,FALSE),"")&amp;IFERROR(VLOOKUP($B61,手順3!$A$12:$Q$107,E$1,FALSE),"")</f>
        <v/>
      </c>
      <c r="F61" s="10" t="str">
        <f>IFERROR(VLOOKUP($B61,手順2!$A$12:$P$107,F$1,FALSE),"")&amp;IFERROR(VLOOKUP($B61,手順3!$A$12:$Q$107,F$1,FALSE),"")</f>
        <v/>
      </c>
      <c r="G61" s="10" t="str">
        <f>IFERROR(VLOOKUP($B61,手順2!$A$12:$P$107,G$1,FALSE),"")&amp;IFERROR(VLOOKUP($B61,手順3!$A$12:$Q$107,G$1,FALSE),"")</f>
        <v/>
      </c>
      <c r="H61" s="10" t="str">
        <f>IFERROR(VLOOKUP($B61,手順2!$A$12:$P$107,H$1,FALSE),"")&amp;IFERROR(VLOOKUP($B61,手順3!$A$12:$Q$107,H$1,FALSE),"")</f>
        <v/>
      </c>
      <c r="I61" s="10" t="str">
        <f>IFERROR(VLOOKUP($B61,手順2!$A$12:$P$107,I$1,FALSE),"")&amp;IFERROR(VLOOKUP($B61,手順3!$A$12:$Q$107,I$1,FALSE),"")</f>
        <v/>
      </c>
      <c r="J61" s="100" t="str">
        <f>IFERROR(VLOOKUP($B61,手順2!$A$12:$P$107,J$1,FALSE),"")&amp;IFERROR(VLOOKUP($B61,手順3!$A$12:$Q$107,J$1,FALSE),"")</f>
        <v/>
      </c>
      <c r="K61" s="131" t="str">
        <f>IF(J61="","",IF(IFERROR(VLOOKUP($B61,手順2!$A$12:$P$107,K$1,FALSE),"")&amp;IFERROR(VLOOKUP($B61,手順3!$A$12:$Q$107,K$1,FALSE),"")="",0,IFERROR(VLOOKUP($B61,手順2!$A$12:$P$107,K$1,FALSE),"")&amp;IFERROR(VLOOKUP($B61,手順3!$A$12:$Q$107,K$1,FALSE),"")))</f>
        <v/>
      </c>
      <c r="L61" s="131" t="str">
        <f>IF(J61="","",IF(IFERROR(VLOOKUP($B61,手順2!$A$12:$P$107,L$1,FALSE),"")&amp;IFERROR(VLOOKUP($B61,手順3!$A$12:$Q$107,L$1,FALSE),"")="",0,IFERROR(VLOOKUP($B61,手順2!$A$12:$P$107,L$1,FALSE),"")&amp;IFERROR(VLOOKUP($B61,手順3!$A$12:$Q$107,L$1,FALSE),"")))</f>
        <v/>
      </c>
      <c r="M61" s="131" t="str">
        <f>IF(J61="","",IF(IFERROR(VLOOKUP($B61,手順2!$A$12:$P$107,M$1,FALSE),"")&amp;IFERROR(VLOOKUP($B61,手順3!$A$12:$Q$107,M$1,FALSE),"")="",0,IFERROR(VLOOKUP($B61,手順2!$A$12:$P$107,M$1,FALSE),"")&amp;IFERROR(VLOOKUP($B61,手順3!$A$12:$Q$107,M$1,FALSE),"")))</f>
        <v/>
      </c>
      <c r="N61" s="10" t="str">
        <f>IFERROR(VLOOKUP($B61,手順2!$A$12:$P$107,N$1,FALSE),"")&amp;IFERROR(VLOOKUP($B61,手順3!$A$12:$Q$107,N$1,FALSE),"")</f>
        <v/>
      </c>
      <c r="O61" s="136"/>
      <c r="P61" s="136"/>
      <c r="Q61" s="136"/>
      <c r="R61"/>
      <c r="W61" s="41" t="str">
        <f>IF($AA61="","",COUNTIF($AK$18:$AK61,W$17))</f>
        <v/>
      </c>
      <c r="X61" s="41" t="str">
        <f>IF($AA61="","",COUNTIF($AK$18:$AK61,X$17))</f>
        <v/>
      </c>
      <c r="Y61" s="41" t="str">
        <f>IF($AA61="","",COUNTIF($AK$18:$AK61,Y$17))</f>
        <v/>
      </c>
      <c r="Z61" s="41" t="str">
        <f>IF($AA61="","",COUNTIF($AK$18:$AK61,Z$17))</f>
        <v/>
      </c>
      <c r="AA61" s="120" t="str">
        <f t="shared" si="2"/>
        <v/>
      </c>
      <c r="AB61" s="121" t="str">
        <f t="shared" si="3"/>
        <v/>
      </c>
      <c r="AC61" s="42" t="str">
        <f t="shared" si="4"/>
        <v/>
      </c>
      <c r="AD61" s="121" t="str">
        <f t="shared" si="5"/>
        <v/>
      </c>
      <c r="AE61" s="121" t="str">
        <f t="shared" si="6"/>
        <v/>
      </c>
      <c r="AF61" s="121" t="str">
        <f t="shared" si="7"/>
        <v/>
      </c>
      <c r="AG61" s="121" t="str">
        <f t="shared" si="8"/>
        <v/>
      </c>
      <c r="AH61" s="121" t="str">
        <f t="shared" si="9"/>
        <v/>
      </c>
      <c r="AI61" s="121" t="str">
        <f t="shared" si="10"/>
        <v/>
      </c>
      <c r="AJ61" s="121"/>
      <c r="AK61" s="122" t="str">
        <f t="shared" si="11"/>
        <v/>
      </c>
      <c r="AM61">
        <f>種目情報!A44</f>
        <v>0</v>
      </c>
      <c r="AN61">
        <f>種目情報!B44</f>
        <v>0</v>
      </c>
      <c r="AO61">
        <f>種目情報!C44</f>
        <v>0</v>
      </c>
    </row>
    <row r="62" spans="1:41" x14ac:dyDescent="0.45">
      <c r="A62">
        <v>45</v>
      </c>
      <c r="B62" t="str">
        <f>IFERROR(IF(B61=手順3!$A$11,"",IF(B61&lt;=100,IF(手順2!A56=手順５!A62,手順５!A62,手順3!$A$12),B61+1)),"")</f>
        <v/>
      </c>
      <c r="C62" s="10" t="str">
        <f>IFERROR(VLOOKUP($B62,手順2!$A$12:$P$107,C$1,FALSE),"")&amp;IFERROR(VLOOKUP($B62,手順3!$A$12:$Q$107,C$1,FALSE),"")</f>
        <v/>
      </c>
      <c r="D62" s="10" t="str">
        <f>IFERROR(VLOOKUP($B62,手順2!$A$12:$P$107,D$1,FALSE),"")&amp;IFERROR(VLOOKUP($B62,手順3!$A$12:$Q$107,D$1,FALSE),"")</f>
        <v/>
      </c>
      <c r="E62" s="10" t="str">
        <f>IFERROR(VLOOKUP($B62,手順2!$A$12:$P$107,E$1,FALSE),"")&amp;IFERROR(VLOOKUP($B62,手順3!$A$12:$Q$107,E$1,FALSE),"")</f>
        <v/>
      </c>
      <c r="F62" s="10" t="str">
        <f>IFERROR(VLOOKUP($B62,手順2!$A$12:$P$107,F$1,FALSE),"")&amp;IFERROR(VLOOKUP($B62,手順3!$A$12:$Q$107,F$1,FALSE),"")</f>
        <v/>
      </c>
      <c r="G62" s="10" t="str">
        <f>IFERROR(VLOOKUP($B62,手順2!$A$12:$P$107,G$1,FALSE),"")&amp;IFERROR(VLOOKUP($B62,手順3!$A$12:$Q$107,G$1,FALSE),"")</f>
        <v/>
      </c>
      <c r="H62" s="10" t="str">
        <f>IFERROR(VLOOKUP($B62,手順2!$A$12:$P$107,H$1,FALSE),"")&amp;IFERROR(VLOOKUP($B62,手順3!$A$12:$Q$107,H$1,FALSE),"")</f>
        <v/>
      </c>
      <c r="I62" s="10" t="str">
        <f>IFERROR(VLOOKUP($B62,手順2!$A$12:$P$107,I$1,FALSE),"")&amp;IFERROR(VLOOKUP($B62,手順3!$A$12:$Q$107,I$1,FALSE),"")</f>
        <v/>
      </c>
      <c r="J62" s="100" t="str">
        <f>IFERROR(VLOOKUP($B62,手順2!$A$12:$P$107,J$1,FALSE),"")&amp;IFERROR(VLOOKUP($B62,手順3!$A$12:$Q$107,J$1,FALSE),"")</f>
        <v/>
      </c>
      <c r="K62" s="131" t="str">
        <f>IF(J62="","",IF(IFERROR(VLOOKUP($B62,手順2!$A$12:$P$107,K$1,FALSE),"")&amp;IFERROR(VLOOKUP($B62,手順3!$A$12:$Q$107,K$1,FALSE),"")="",0,IFERROR(VLOOKUP($B62,手順2!$A$12:$P$107,K$1,FALSE),"")&amp;IFERROR(VLOOKUP($B62,手順3!$A$12:$Q$107,K$1,FALSE),"")))</f>
        <v/>
      </c>
      <c r="L62" s="131" t="str">
        <f>IF(J62="","",IF(IFERROR(VLOOKUP($B62,手順2!$A$12:$P$107,L$1,FALSE),"")&amp;IFERROR(VLOOKUP($B62,手順3!$A$12:$Q$107,L$1,FALSE),"")="",0,IFERROR(VLOOKUP($B62,手順2!$A$12:$P$107,L$1,FALSE),"")&amp;IFERROR(VLOOKUP($B62,手順3!$A$12:$Q$107,L$1,FALSE),"")))</f>
        <v/>
      </c>
      <c r="M62" s="131" t="str">
        <f>IF(J62="","",IF(IFERROR(VLOOKUP($B62,手順2!$A$12:$P$107,M$1,FALSE),"")&amp;IFERROR(VLOOKUP($B62,手順3!$A$12:$Q$107,M$1,FALSE),"")="",0,IFERROR(VLOOKUP($B62,手順2!$A$12:$P$107,M$1,FALSE),"")&amp;IFERROR(VLOOKUP($B62,手順3!$A$12:$Q$107,M$1,FALSE),"")))</f>
        <v/>
      </c>
      <c r="N62" s="10" t="str">
        <f>IFERROR(VLOOKUP($B62,手順2!$A$12:$P$107,N$1,FALSE),"")&amp;IFERROR(VLOOKUP($B62,手順3!$A$12:$Q$107,N$1,FALSE),"")</f>
        <v/>
      </c>
      <c r="O62" s="136"/>
      <c r="P62" s="136"/>
      <c r="Q62" s="136"/>
      <c r="R62"/>
      <c r="W62" s="41" t="str">
        <f>IF($AA62="","",COUNTIF($AK$18:$AK62,W$17))</f>
        <v/>
      </c>
      <c r="X62" s="41" t="str">
        <f>IF($AA62="","",COUNTIF($AK$18:$AK62,X$17))</f>
        <v/>
      </c>
      <c r="Y62" s="41" t="str">
        <f>IF($AA62="","",COUNTIF($AK$18:$AK62,Y$17))</f>
        <v/>
      </c>
      <c r="Z62" s="41" t="str">
        <f>IF($AA62="","",COUNTIF($AK$18:$AK62,Z$17))</f>
        <v/>
      </c>
      <c r="AA62" s="120" t="str">
        <f t="shared" si="2"/>
        <v/>
      </c>
      <c r="AB62" s="121" t="str">
        <f t="shared" si="3"/>
        <v/>
      </c>
      <c r="AC62" s="42" t="str">
        <f t="shared" si="4"/>
        <v/>
      </c>
      <c r="AD62" s="121" t="str">
        <f t="shared" si="5"/>
        <v/>
      </c>
      <c r="AE62" s="121" t="str">
        <f t="shared" si="6"/>
        <v/>
      </c>
      <c r="AF62" s="121" t="str">
        <f t="shared" si="7"/>
        <v/>
      </c>
      <c r="AG62" s="121" t="str">
        <f t="shared" si="8"/>
        <v/>
      </c>
      <c r="AH62" s="121" t="str">
        <f t="shared" si="9"/>
        <v/>
      </c>
      <c r="AI62" s="121" t="str">
        <f t="shared" si="10"/>
        <v/>
      </c>
      <c r="AJ62" s="121"/>
      <c r="AK62" s="122" t="str">
        <f t="shared" si="11"/>
        <v/>
      </c>
      <c r="AM62">
        <f>種目情報!A45</f>
        <v>0</v>
      </c>
      <c r="AN62">
        <f>種目情報!B45</f>
        <v>0</v>
      </c>
      <c r="AO62">
        <f>種目情報!C45</f>
        <v>0</v>
      </c>
    </row>
    <row r="63" spans="1:41" x14ac:dyDescent="0.45">
      <c r="A63">
        <v>46</v>
      </c>
      <c r="B63" t="str">
        <f>IFERROR(IF(B62=手順3!$A$11,"",IF(B62&lt;=100,IF(手順2!A57=手順５!A63,手順５!A63,手順3!$A$12),B62+1)),"")</f>
        <v/>
      </c>
      <c r="C63" s="10" t="str">
        <f>IFERROR(VLOOKUP($B63,手順2!$A$12:$P$107,C$1,FALSE),"")&amp;IFERROR(VLOOKUP($B63,手順3!$A$12:$Q$107,C$1,FALSE),"")</f>
        <v/>
      </c>
      <c r="D63" s="10" t="str">
        <f>IFERROR(VLOOKUP($B63,手順2!$A$12:$P$107,D$1,FALSE),"")&amp;IFERROR(VLOOKUP($B63,手順3!$A$12:$Q$107,D$1,FALSE),"")</f>
        <v/>
      </c>
      <c r="E63" s="10" t="str">
        <f>IFERROR(VLOOKUP($B63,手順2!$A$12:$P$107,E$1,FALSE),"")&amp;IFERROR(VLOOKUP($B63,手順3!$A$12:$Q$107,E$1,FALSE),"")</f>
        <v/>
      </c>
      <c r="F63" s="10" t="str">
        <f>IFERROR(VLOOKUP($B63,手順2!$A$12:$P$107,F$1,FALSE),"")&amp;IFERROR(VLOOKUP($B63,手順3!$A$12:$Q$107,F$1,FALSE),"")</f>
        <v/>
      </c>
      <c r="G63" s="10" t="str">
        <f>IFERROR(VLOOKUP($B63,手順2!$A$12:$P$107,G$1,FALSE),"")&amp;IFERROR(VLOOKUP($B63,手順3!$A$12:$Q$107,G$1,FALSE),"")</f>
        <v/>
      </c>
      <c r="H63" s="10" t="str">
        <f>IFERROR(VLOOKUP($B63,手順2!$A$12:$P$107,H$1,FALSE),"")&amp;IFERROR(VLOOKUP($B63,手順3!$A$12:$Q$107,H$1,FALSE),"")</f>
        <v/>
      </c>
      <c r="I63" s="10" t="str">
        <f>IFERROR(VLOOKUP($B63,手順2!$A$12:$P$107,I$1,FALSE),"")&amp;IFERROR(VLOOKUP($B63,手順3!$A$12:$Q$107,I$1,FALSE),"")</f>
        <v/>
      </c>
      <c r="J63" s="100" t="str">
        <f>IFERROR(VLOOKUP($B63,手順2!$A$12:$P$107,J$1,FALSE),"")&amp;IFERROR(VLOOKUP($B63,手順3!$A$12:$Q$107,J$1,FALSE),"")</f>
        <v/>
      </c>
      <c r="K63" s="131" t="str">
        <f>IF(J63="","",IF(IFERROR(VLOOKUP($B63,手順2!$A$12:$P$107,K$1,FALSE),"")&amp;IFERROR(VLOOKUP($B63,手順3!$A$12:$Q$107,K$1,FALSE),"")="",0,IFERROR(VLOOKUP($B63,手順2!$A$12:$P$107,K$1,FALSE),"")&amp;IFERROR(VLOOKUP($B63,手順3!$A$12:$Q$107,K$1,FALSE),"")))</f>
        <v/>
      </c>
      <c r="L63" s="131" t="str">
        <f>IF(J63="","",IF(IFERROR(VLOOKUP($B63,手順2!$A$12:$P$107,L$1,FALSE),"")&amp;IFERROR(VLOOKUP($B63,手順3!$A$12:$Q$107,L$1,FALSE),"")="",0,IFERROR(VLOOKUP($B63,手順2!$A$12:$P$107,L$1,FALSE),"")&amp;IFERROR(VLOOKUP($B63,手順3!$A$12:$Q$107,L$1,FALSE),"")))</f>
        <v/>
      </c>
      <c r="M63" s="131" t="str">
        <f>IF(J63="","",IF(IFERROR(VLOOKUP($B63,手順2!$A$12:$P$107,M$1,FALSE),"")&amp;IFERROR(VLOOKUP($B63,手順3!$A$12:$Q$107,M$1,FALSE),"")="",0,IFERROR(VLOOKUP($B63,手順2!$A$12:$P$107,M$1,FALSE),"")&amp;IFERROR(VLOOKUP($B63,手順3!$A$12:$Q$107,M$1,FALSE),"")))</f>
        <v/>
      </c>
      <c r="N63" s="10" t="str">
        <f>IFERROR(VLOOKUP($B63,手順2!$A$12:$P$107,N$1,FALSE),"")&amp;IFERROR(VLOOKUP($B63,手順3!$A$12:$Q$107,N$1,FALSE),"")</f>
        <v/>
      </c>
      <c r="O63" s="136"/>
      <c r="P63" s="136"/>
      <c r="Q63" s="136"/>
      <c r="R63"/>
      <c r="W63" s="41" t="str">
        <f>IF($AA63="","",COUNTIF($AK$18:$AK63,W$17))</f>
        <v/>
      </c>
      <c r="X63" s="41" t="str">
        <f>IF($AA63="","",COUNTIF($AK$18:$AK63,X$17))</f>
        <v/>
      </c>
      <c r="Y63" s="41" t="str">
        <f>IF($AA63="","",COUNTIF($AK$18:$AK63,Y$17))</f>
        <v/>
      </c>
      <c r="Z63" s="41" t="str">
        <f>IF($AA63="","",COUNTIF($AK$18:$AK63,Z$17))</f>
        <v/>
      </c>
      <c r="AA63" s="120" t="str">
        <f t="shared" si="2"/>
        <v/>
      </c>
      <c r="AB63" s="121" t="str">
        <f t="shared" si="3"/>
        <v/>
      </c>
      <c r="AC63" s="42" t="str">
        <f t="shared" si="4"/>
        <v/>
      </c>
      <c r="AD63" s="121" t="str">
        <f t="shared" si="5"/>
        <v/>
      </c>
      <c r="AE63" s="121" t="str">
        <f t="shared" si="6"/>
        <v/>
      </c>
      <c r="AF63" s="121" t="str">
        <f t="shared" si="7"/>
        <v/>
      </c>
      <c r="AG63" s="121" t="str">
        <f t="shared" si="8"/>
        <v/>
      </c>
      <c r="AH63" s="121" t="str">
        <f t="shared" si="9"/>
        <v/>
      </c>
      <c r="AI63" s="121" t="str">
        <f t="shared" si="10"/>
        <v/>
      </c>
      <c r="AJ63" s="121"/>
      <c r="AK63" s="122" t="str">
        <f t="shared" si="11"/>
        <v/>
      </c>
      <c r="AM63">
        <f>種目情報!A46</f>
        <v>0</v>
      </c>
      <c r="AN63">
        <f>種目情報!B46</f>
        <v>0</v>
      </c>
      <c r="AO63">
        <f>種目情報!C46</f>
        <v>0</v>
      </c>
    </row>
    <row r="64" spans="1:41" x14ac:dyDescent="0.45">
      <c r="A64">
        <v>47</v>
      </c>
      <c r="B64" t="str">
        <f>IFERROR(IF(B63=手順3!$A$11,"",IF(B63&lt;=100,IF(手順2!A58=手順５!A64,手順５!A64,手順3!$A$12),B63+1)),"")</f>
        <v/>
      </c>
      <c r="C64" s="10" t="str">
        <f>IFERROR(VLOOKUP($B64,手順2!$A$12:$P$107,C$1,FALSE),"")&amp;IFERROR(VLOOKUP($B64,手順3!$A$12:$Q$107,C$1,FALSE),"")</f>
        <v/>
      </c>
      <c r="D64" s="10" t="str">
        <f>IFERROR(VLOOKUP($B64,手順2!$A$12:$P$107,D$1,FALSE),"")&amp;IFERROR(VLOOKUP($B64,手順3!$A$12:$Q$107,D$1,FALSE),"")</f>
        <v/>
      </c>
      <c r="E64" s="10" t="str">
        <f>IFERROR(VLOOKUP($B64,手順2!$A$12:$P$107,E$1,FALSE),"")&amp;IFERROR(VLOOKUP($B64,手順3!$A$12:$Q$107,E$1,FALSE),"")</f>
        <v/>
      </c>
      <c r="F64" s="10" t="str">
        <f>IFERROR(VLOOKUP($B64,手順2!$A$12:$P$107,F$1,FALSE),"")&amp;IFERROR(VLOOKUP($B64,手順3!$A$12:$Q$107,F$1,FALSE),"")</f>
        <v/>
      </c>
      <c r="G64" s="10" t="str">
        <f>IFERROR(VLOOKUP($B64,手順2!$A$12:$P$107,G$1,FALSE),"")&amp;IFERROR(VLOOKUP($B64,手順3!$A$12:$Q$107,G$1,FALSE),"")</f>
        <v/>
      </c>
      <c r="H64" s="10" t="str">
        <f>IFERROR(VLOOKUP($B64,手順2!$A$12:$P$107,H$1,FALSE),"")&amp;IFERROR(VLOOKUP($B64,手順3!$A$12:$Q$107,H$1,FALSE),"")</f>
        <v/>
      </c>
      <c r="I64" s="10" t="str">
        <f>IFERROR(VLOOKUP($B64,手順2!$A$12:$P$107,I$1,FALSE),"")&amp;IFERROR(VLOOKUP($B64,手順3!$A$12:$Q$107,I$1,FALSE),"")</f>
        <v/>
      </c>
      <c r="J64" s="100" t="str">
        <f>IFERROR(VLOOKUP($B64,手順2!$A$12:$P$107,J$1,FALSE),"")&amp;IFERROR(VLOOKUP($B64,手順3!$A$12:$Q$107,J$1,FALSE),"")</f>
        <v/>
      </c>
      <c r="K64" s="131" t="str">
        <f>IF(J64="","",IF(IFERROR(VLOOKUP($B64,手順2!$A$12:$P$107,K$1,FALSE),"")&amp;IFERROR(VLOOKUP($B64,手順3!$A$12:$Q$107,K$1,FALSE),"")="",0,IFERROR(VLOOKUP($B64,手順2!$A$12:$P$107,K$1,FALSE),"")&amp;IFERROR(VLOOKUP($B64,手順3!$A$12:$Q$107,K$1,FALSE),"")))</f>
        <v/>
      </c>
      <c r="L64" s="131" t="str">
        <f>IF(J64="","",IF(IFERROR(VLOOKUP($B64,手順2!$A$12:$P$107,L$1,FALSE),"")&amp;IFERROR(VLOOKUP($B64,手順3!$A$12:$Q$107,L$1,FALSE),"")="",0,IFERROR(VLOOKUP($B64,手順2!$A$12:$P$107,L$1,FALSE),"")&amp;IFERROR(VLOOKUP($B64,手順3!$A$12:$Q$107,L$1,FALSE),"")))</f>
        <v/>
      </c>
      <c r="M64" s="131" t="str">
        <f>IF(J64="","",IF(IFERROR(VLOOKUP($B64,手順2!$A$12:$P$107,M$1,FALSE),"")&amp;IFERROR(VLOOKUP($B64,手順3!$A$12:$Q$107,M$1,FALSE),"")="",0,IFERROR(VLOOKUP($B64,手順2!$A$12:$P$107,M$1,FALSE),"")&amp;IFERROR(VLOOKUP($B64,手順3!$A$12:$Q$107,M$1,FALSE),"")))</f>
        <v/>
      </c>
      <c r="N64" s="10" t="str">
        <f>IFERROR(VLOOKUP($B64,手順2!$A$12:$P$107,N$1,FALSE),"")&amp;IFERROR(VLOOKUP($B64,手順3!$A$12:$Q$107,N$1,FALSE),"")</f>
        <v/>
      </c>
      <c r="O64" s="136"/>
      <c r="P64" s="136"/>
      <c r="Q64" s="136"/>
      <c r="R64"/>
      <c r="W64" s="41" t="str">
        <f>IF($AA64="","",COUNTIF($AK$18:$AK64,W$17))</f>
        <v/>
      </c>
      <c r="X64" s="41" t="str">
        <f>IF($AA64="","",COUNTIF($AK$18:$AK64,X$17))</f>
        <v/>
      </c>
      <c r="Y64" s="41" t="str">
        <f>IF($AA64="","",COUNTIF($AK$18:$AK64,Y$17))</f>
        <v/>
      </c>
      <c r="Z64" s="41" t="str">
        <f>IF($AA64="","",COUNTIF($AK$18:$AK64,Z$17))</f>
        <v/>
      </c>
      <c r="AA64" s="120" t="str">
        <f t="shared" si="2"/>
        <v/>
      </c>
      <c r="AB64" s="121" t="str">
        <f t="shared" si="3"/>
        <v/>
      </c>
      <c r="AC64" s="42" t="str">
        <f t="shared" si="4"/>
        <v/>
      </c>
      <c r="AD64" s="121" t="str">
        <f t="shared" si="5"/>
        <v/>
      </c>
      <c r="AE64" s="121" t="str">
        <f t="shared" si="6"/>
        <v/>
      </c>
      <c r="AF64" s="121" t="str">
        <f t="shared" si="7"/>
        <v/>
      </c>
      <c r="AG64" s="121" t="str">
        <f t="shared" si="8"/>
        <v/>
      </c>
      <c r="AH64" s="121" t="str">
        <f t="shared" si="9"/>
        <v/>
      </c>
      <c r="AI64" s="121" t="str">
        <f t="shared" si="10"/>
        <v/>
      </c>
      <c r="AJ64" s="121"/>
      <c r="AK64" s="122" t="str">
        <f t="shared" si="11"/>
        <v/>
      </c>
      <c r="AM64">
        <f>種目情報!A47</f>
        <v>0</v>
      </c>
      <c r="AN64">
        <f>種目情報!B47</f>
        <v>0</v>
      </c>
      <c r="AO64">
        <f>種目情報!C47</f>
        <v>0</v>
      </c>
    </row>
    <row r="65" spans="1:41" x14ac:dyDescent="0.45">
      <c r="A65">
        <v>48</v>
      </c>
      <c r="B65" t="str">
        <f>IFERROR(IF(B64=手順3!$A$11,"",IF(B64&lt;=100,IF(手順2!A59=手順５!A65,手順５!A65,手順3!$A$12),B64+1)),"")</f>
        <v/>
      </c>
      <c r="C65" s="10" t="str">
        <f>IFERROR(VLOOKUP($B65,手順2!$A$12:$P$107,C$1,FALSE),"")&amp;IFERROR(VLOOKUP($B65,手順3!$A$12:$Q$107,C$1,FALSE),"")</f>
        <v/>
      </c>
      <c r="D65" s="10" t="str">
        <f>IFERROR(VLOOKUP($B65,手順2!$A$12:$P$107,D$1,FALSE),"")&amp;IFERROR(VLOOKUP($B65,手順3!$A$12:$Q$107,D$1,FALSE),"")</f>
        <v/>
      </c>
      <c r="E65" s="10" t="str">
        <f>IFERROR(VLOOKUP($B65,手順2!$A$12:$P$107,E$1,FALSE),"")&amp;IFERROR(VLOOKUP($B65,手順3!$A$12:$Q$107,E$1,FALSE),"")</f>
        <v/>
      </c>
      <c r="F65" s="10" t="str">
        <f>IFERROR(VLOOKUP($B65,手順2!$A$12:$P$107,F$1,FALSE),"")&amp;IFERROR(VLOOKUP($B65,手順3!$A$12:$Q$107,F$1,FALSE),"")</f>
        <v/>
      </c>
      <c r="G65" s="10" t="str">
        <f>IFERROR(VLOOKUP($B65,手順2!$A$12:$P$107,G$1,FALSE),"")&amp;IFERROR(VLOOKUP($B65,手順3!$A$12:$Q$107,G$1,FALSE),"")</f>
        <v/>
      </c>
      <c r="H65" s="10" t="str">
        <f>IFERROR(VLOOKUP($B65,手順2!$A$12:$P$107,H$1,FALSE),"")&amp;IFERROR(VLOOKUP($B65,手順3!$A$12:$Q$107,H$1,FALSE),"")</f>
        <v/>
      </c>
      <c r="I65" s="10" t="str">
        <f>IFERROR(VLOOKUP($B65,手順2!$A$12:$P$107,I$1,FALSE),"")&amp;IFERROR(VLOOKUP($B65,手順3!$A$12:$Q$107,I$1,FALSE),"")</f>
        <v/>
      </c>
      <c r="J65" s="100" t="str">
        <f>IFERROR(VLOOKUP($B65,手順2!$A$12:$P$107,J$1,FALSE),"")&amp;IFERROR(VLOOKUP($B65,手順3!$A$12:$Q$107,J$1,FALSE),"")</f>
        <v/>
      </c>
      <c r="K65" s="131" t="str">
        <f>IF(J65="","",IF(IFERROR(VLOOKUP($B65,手順2!$A$12:$P$107,K$1,FALSE),"")&amp;IFERROR(VLOOKUP($B65,手順3!$A$12:$Q$107,K$1,FALSE),"")="",0,IFERROR(VLOOKUP($B65,手順2!$A$12:$P$107,K$1,FALSE),"")&amp;IFERROR(VLOOKUP($B65,手順3!$A$12:$Q$107,K$1,FALSE),"")))</f>
        <v/>
      </c>
      <c r="L65" s="131" t="str">
        <f>IF(J65="","",IF(IFERROR(VLOOKUP($B65,手順2!$A$12:$P$107,L$1,FALSE),"")&amp;IFERROR(VLOOKUP($B65,手順3!$A$12:$Q$107,L$1,FALSE),"")="",0,IFERROR(VLOOKUP($B65,手順2!$A$12:$P$107,L$1,FALSE),"")&amp;IFERROR(VLOOKUP($B65,手順3!$A$12:$Q$107,L$1,FALSE),"")))</f>
        <v/>
      </c>
      <c r="M65" s="131" t="str">
        <f>IF(J65="","",IF(IFERROR(VLOOKUP($B65,手順2!$A$12:$P$107,M$1,FALSE),"")&amp;IFERROR(VLOOKUP($B65,手順3!$A$12:$Q$107,M$1,FALSE),"")="",0,IFERROR(VLOOKUP($B65,手順2!$A$12:$P$107,M$1,FALSE),"")&amp;IFERROR(VLOOKUP($B65,手順3!$A$12:$Q$107,M$1,FALSE),"")))</f>
        <v/>
      </c>
      <c r="N65" s="10" t="str">
        <f>IFERROR(VLOOKUP($B65,手順2!$A$12:$P$107,N$1,FALSE),"")&amp;IFERROR(VLOOKUP($B65,手順3!$A$12:$Q$107,N$1,FALSE),"")</f>
        <v/>
      </c>
      <c r="O65" s="136"/>
      <c r="P65" s="136"/>
      <c r="Q65" s="136"/>
      <c r="R65"/>
      <c r="W65" s="41" t="str">
        <f>IF($AA65="","",COUNTIF($AK$18:$AK65,W$17))</f>
        <v/>
      </c>
      <c r="X65" s="41" t="str">
        <f>IF($AA65="","",COUNTIF($AK$18:$AK65,X$17))</f>
        <v/>
      </c>
      <c r="Y65" s="41" t="str">
        <f>IF($AA65="","",COUNTIF($AK$18:$AK65,Y$17))</f>
        <v/>
      </c>
      <c r="Z65" s="41" t="str">
        <f>IF($AA65="","",COUNTIF($AK$18:$AK65,Z$17))</f>
        <v/>
      </c>
      <c r="AA65" s="120" t="str">
        <f t="shared" si="2"/>
        <v/>
      </c>
      <c r="AB65" s="121" t="str">
        <f t="shared" si="3"/>
        <v/>
      </c>
      <c r="AC65" s="42" t="str">
        <f t="shared" si="4"/>
        <v/>
      </c>
      <c r="AD65" s="121" t="str">
        <f t="shared" si="5"/>
        <v/>
      </c>
      <c r="AE65" s="121" t="str">
        <f t="shared" si="6"/>
        <v/>
      </c>
      <c r="AF65" s="121" t="str">
        <f t="shared" si="7"/>
        <v/>
      </c>
      <c r="AG65" s="121" t="str">
        <f t="shared" si="8"/>
        <v/>
      </c>
      <c r="AH65" s="121" t="str">
        <f t="shared" si="9"/>
        <v/>
      </c>
      <c r="AI65" s="121" t="str">
        <f t="shared" si="10"/>
        <v/>
      </c>
      <c r="AJ65" s="121"/>
      <c r="AK65" s="122" t="str">
        <f t="shared" si="11"/>
        <v/>
      </c>
      <c r="AM65">
        <f>種目情報!A48</f>
        <v>0</v>
      </c>
      <c r="AN65">
        <f>種目情報!B48</f>
        <v>0</v>
      </c>
      <c r="AO65">
        <f>種目情報!C48</f>
        <v>0</v>
      </c>
    </row>
    <row r="66" spans="1:41" x14ac:dyDescent="0.45">
      <c r="A66">
        <v>49</v>
      </c>
      <c r="B66" t="str">
        <f>IFERROR(IF(B65=手順3!$A$11,"",IF(B65&lt;=100,IF(手順2!A60=手順５!A66,手順５!A66,手順3!$A$12),B65+1)),"")</f>
        <v/>
      </c>
      <c r="C66" s="10" t="str">
        <f>IFERROR(VLOOKUP($B66,手順2!$A$12:$P$107,C$1,FALSE),"")&amp;IFERROR(VLOOKUP($B66,手順3!$A$12:$Q$107,C$1,FALSE),"")</f>
        <v/>
      </c>
      <c r="D66" s="10" t="str">
        <f>IFERROR(VLOOKUP($B66,手順2!$A$12:$P$107,D$1,FALSE),"")&amp;IFERROR(VLOOKUP($B66,手順3!$A$12:$Q$107,D$1,FALSE),"")</f>
        <v/>
      </c>
      <c r="E66" s="10" t="str">
        <f>IFERROR(VLOOKUP($B66,手順2!$A$12:$P$107,E$1,FALSE),"")&amp;IFERROR(VLOOKUP($B66,手順3!$A$12:$Q$107,E$1,FALSE),"")</f>
        <v/>
      </c>
      <c r="F66" s="10" t="str">
        <f>IFERROR(VLOOKUP($B66,手順2!$A$12:$P$107,F$1,FALSE),"")&amp;IFERROR(VLOOKUP($B66,手順3!$A$12:$Q$107,F$1,FALSE),"")</f>
        <v/>
      </c>
      <c r="G66" s="10" t="str">
        <f>IFERROR(VLOOKUP($B66,手順2!$A$12:$P$107,G$1,FALSE),"")&amp;IFERROR(VLOOKUP($B66,手順3!$A$12:$Q$107,G$1,FALSE),"")</f>
        <v/>
      </c>
      <c r="H66" s="10" t="str">
        <f>IFERROR(VLOOKUP($B66,手順2!$A$12:$P$107,H$1,FALSE),"")&amp;IFERROR(VLOOKUP($B66,手順3!$A$12:$Q$107,H$1,FALSE),"")</f>
        <v/>
      </c>
      <c r="I66" s="10" t="str">
        <f>IFERROR(VLOOKUP($B66,手順2!$A$12:$P$107,I$1,FALSE),"")&amp;IFERROR(VLOOKUP($B66,手順3!$A$12:$Q$107,I$1,FALSE),"")</f>
        <v/>
      </c>
      <c r="J66" s="100" t="str">
        <f>IFERROR(VLOOKUP($B66,手順2!$A$12:$P$107,J$1,FALSE),"")&amp;IFERROR(VLOOKUP($B66,手順3!$A$12:$Q$107,J$1,FALSE),"")</f>
        <v/>
      </c>
      <c r="K66" s="131" t="str">
        <f>IF(J66="","",IF(IFERROR(VLOOKUP($B66,手順2!$A$12:$P$107,K$1,FALSE),"")&amp;IFERROR(VLOOKUP($B66,手順3!$A$12:$Q$107,K$1,FALSE),"")="",0,IFERROR(VLOOKUP($B66,手順2!$A$12:$P$107,K$1,FALSE),"")&amp;IFERROR(VLOOKUP($B66,手順3!$A$12:$Q$107,K$1,FALSE),"")))</f>
        <v/>
      </c>
      <c r="L66" s="131" t="str">
        <f>IF(J66="","",IF(IFERROR(VLOOKUP($B66,手順2!$A$12:$P$107,L$1,FALSE),"")&amp;IFERROR(VLOOKUP($B66,手順3!$A$12:$Q$107,L$1,FALSE),"")="",0,IFERROR(VLOOKUP($B66,手順2!$A$12:$P$107,L$1,FALSE),"")&amp;IFERROR(VLOOKUP($B66,手順3!$A$12:$Q$107,L$1,FALSE),"")))</f>
        <v/>
      </c>
      <c r="M66" s="131" t="str">
        <f>IF(J66="","",IF(IFERROR(VLOOKUP($B66,手順2!$A$12:$P$107,M$1,FALSE),"")&amp;IFERROR(VLOOKUP($B66,手順3!$A$12:$Q$107,M$1,FALSE),"")="",0,IFERROR(VLOOKUP($B66,手順2!$A$12:$P$107,M$1,FALSE),"")&amp;IFERROR(VLOOKUP($B66,手順3!$A$12:$Q$107,M$1,FALSE),"")))</f>
        <v/>
      </c>
      <c r="N66" s="10" t="str">
        <f>IFERROR(VLOOKUP($B66,手順2!$A$12:$P$107,N$1,FALSE),"")&amp;IFERROR(VLOOKUP($B66,手順3!$A$12:$Q$107,N$1,FALSE),"")</f>
        <v/>
      </c>
      <c r="O66" s="136"/>
      <c r="P66" s="136"/>
      <c r="Q66" s="136"/>
      <c r="R66"/>
      <c r="W66" s="41" t="str">
        <f>IF($AA66="","",COUNTIF($AK$18:$AK66,W$17))</f>
        <v/>
      </c>
      <c r="X66" s="41" t="str">
        <f>IF($AA66="","",COUNTIF($AK$18:$AK66,X$17))</f>
        <v/>
      </c>
      <c r="Y66" s="41" t="str">
        <f>IF($AA66="","",COUNTIF($AK$18:$AK66,Y$17))</f>
        <v/>
      </c>
      <c r="Z66" s="41" t="str">
        <f>IF($AA66="","",COUNTIF($AK$18:$AK66,Z$17))</f>
        <v/>
      </c>
      <c r="AA66" s="120" t="str">
        <f t="shared" si="2"/>
        <v/>
      </c>
      <c r="AB66" s="121" t="str">
        <f t="shared" si="3"/>
        <v/>
      </c>
      <c r="AC66" s="42" t="str">
        <f t="shared" si="4"/>
        <v/>
      </c>
      <c r="AD66" s="121" t="str">
        <f t="shared" si="5"/>
        <v/>
      </c>
      <c r="AE66" s="121" t="str">
        <f t="shared" si="6"/>
        <v/>
      </c>
      <c r="AF66" s="121" t="str">
        <f t="shared" si="7"/>
        <v/>
      </c>
      <c r="AG66" s="121" t="str">
        <f t="shared" si="8"/>
        <v/>
      </c>
      <c r="AH66" s="121" t="str">
        <f t="shared" si="9"/>
        <v/>
      </c>
      <c r="AI66" s="121" t="str">
        <f t="shared" si="10"/>
        <v/>
      </c>
      <c r="AJ66" s="121"/>
      <c r="AK66" s="122" t="str">
        <f t="shared" si="11"/>
        <v/>
      </c>
      <c r="AM66">
        <f>種目情報!A49</f>
        <v>0</v>
      </c>
      <c r="AN66">
        <f>種目情報!B49</f>
        <v>0</v>
      </c>
      <c r="AO66">
        <f>種目情報!C49</f>
        <v>0</v>
      </c>
    </row>
    <row r="67" spans="1:41" x14ac:dyDescent="0.45">
      <c r="A67">
        <v>50</v>
      </c>
      <c r="B67" t="str">
        <f>IFERROR(IF(B66=手順3!$A$11,"",IF(B66&lt;=100,IF(手順2!A61=手順５!A67,手順５!A67,手順3!$A$12),B66+1)),"")</f>
        <v/>
      </c>
      <c r="C67" s="10" t="str">
        <f>IFERROR(VLOOKUP($B67,手順2!$A$12:$P$107,C$1,FALSE),"")&amp;IFERROR(VLOOKUP($B67,手順3!$A$12:$Q$107,C$1,FALSE),"")</f>
        <v/>
      </c>
      <c r="D67" s="10" t="str">
        <f>IFERROR(VLOOKUP($B67,手順2!$A$12:$P$107,D$1,FALSE),"")&amp;IFERROR(VLOOKUP($B67,手順3!$A$12:$Q$107,D$1,FALSE),"")</f>
        <v/>
      </c>
      <c r="E67" s="10" t="str">
        <f>IFERROR(VLOOKUP($B67,手順2!$A$12:$P$107,E$1,FALSE),"")&amp;IFERROR(VLOOKUP($B67,手順3!$A$12:$Q$107,E$1,FALSE),"")</f>
        <v/>
      </c>
      <c r="F67" s="10" t="str">
        <f>IFERROR(VLOOKUP($B67,手順2!$A$12:$P$107,F$1,FALSE),"")&amp;IFERROR(VLOOKUP($B67,手順3!$A$12:$Q$107,F$1,FALSE),"")</f>
        <v/>
      </c>
      <c r="G67" s="10" t="str">
        <f>IFERROR(VLOOKUP($B67,手順2!$A$12:$P$107,G$1,FALSE),"")&amp;IFERROR(VLOOKUP($B67,手順3!$A$12:$Q$107,G$1,FALSE),"")</f>
        <v/>
      </c>
      <c r="H67" s="10" t="str">
        <f>IFERROR(VLOOKUP($B67,手順2!$A$12:$P$107,H$1,FALSE),"")&amp;IFERROR(VLOOKUP($B67,手順3!$A$12:$Q$107,H$1,FALSE),"")</f>
        <v/>
      </c>
      <c r="I67" s="10" t="str">
        <f>IFERROR(VLOOKUP($B67,手順2!$A$12:$P$107,I$1,FALSE),"")&amp;IFERROR(VLOOKUP($B67,手順3!$A$12:$Q$107,I$1,FALSE),"")</f>
        <v/>
      </c>
      <c r="J67" s="100" t="str">
        <f>IFERROR(VLOOKUP($B67,手順2!$A$12:$P$107,J$1,FALSE),"")&amp;IFERROR(VLOOKUP($B67,手順3!$A$12:$Q$107,J$1,FALSE),"")</f>
        <v/>
      </c>
      <c r="K67" s="131" t="str">
        <f>IF(J67="","",IF(IFERROR(VLOOKUP($B67,手順2!$A$12:$P$107,K$1,FALSE),"")&amp;IFERROR(VLOOKUP($B67,手順3!$A$12:$Q$107,K$1,FALSE),"")="",0,IFERROR(VLOOKUP($B67,手順2!$A$12:$P$107,K$1,FALSE),"")&amp;IFERROR(VLOOKUP($B67,手順3!$A$12:$Q$107,K$1,FALSE),"")))</f>
        <v/>
      </c>
      <c r="L67" s="131" t="str">
        <f>IF(J67="","",IF(IFERROR(VLOOKUP($B67,手順2!$A$12:$P$107,L$1,FALSE),"")&amp;IFERROR(VLOOKUP($B67,手順3!$A$12:$Q$107,L$1,FALSE),"")="",0,IFERROR(VLOOKUP($B67,手順2!$A$12:$P$107,L$1,FALSE),"")&amp;IFERROR(VLOOKUP($B67,手順3!$A$12:$Q$107,L$1,FALSE),"")))</f>
        <v/>
      </c>
      <c r="M67" s="131" t="str">
        <f>IF(J67="","",IF(IFERROR(VLOOKUP($B67,手順2!$A$12:$P$107,M$1,FALSE),"")&amp;IFERROR(VLOOKUP($B67,手順3!$A$12:$Q$107,M$1,FALSE),"")="",0,IFERROR(VLOOKUP($B67,手順2!$A$12:$P$107,M$1,FALSE),"")&amp;IFERROR(VLOOKUP($B67,手順3!$A$12:$Q$107,M$1,FALSE),"")))</f>
        <v/>
      </c>
      <c r="N67" s="10" t="str">
        <f>IFERROR(VLOOKUP($B67,手順2!$A$12:$P$107,N$1,FALSE),"")&amp;IFERROR(VLOOKUP($B67,手順3!$A$12:$Q$107,N$1,FALSE),"")</f>
        <v/>
      </c>
      <c r="O67" s="136"/>
      <c r="P67" s="136"/>
      <c r="Q67" s="136"/>
      <c r="R67"/>
      <c r="W67" s="41" t="str">
        <f>IF($AA67="","",COUNTIF($AK$18:$AK67,W$17))</f>
        <v/>
      </c>
      <c r="X67" s="41" t="str">
        <f>IF($AA67="","",COUNTIF($AK$18:$AK67,X$17))</f>
        <v/>
      </c>
      <c r="Y67" s="41" t="str">
        <f>IF($AA67="","",COUNTIF($AK$18:$AK67,Y$17))</f>
        <v/>
      </c>
      <c r="Z67" s="41" t="str">
        <f>IF($AA67="","",COUNTIF($AK$18:$AK67,Z$17))</f>
        <v/>
      </c>
      <c r="AA67" s="120" t="str">
        <f t="shared" si="2"/>
        <v/>
      </c>
      <c r="AB67" s="121" t="str">
        <f t="shared" si="3"/>
        <v/>
      </c>
      <c r="AC67" s="42" t="str">
        <f t="shared" si="4"/>
        <v/>
      </c>
      <c r="AD67" s="121" t="str">
        <f t="shared" si="5"/>
        <v/>
      </c>
      <c r="AE67" s="121" t="str">
        <f t="shared" si="6"/>
        <v/>
      </c>
      <c r="AF67" s="121" t="str">
        <f t="shared" si="7"/>
        <v/>
      </c>
      <c r="AG67" s="121" t="str">
        <f t="shared" si="8"/>
        <v/>
      </c>
      <c r="AH67" s="121" t="str">
        <f t="shared" si="9"/>
        <v/>
      </c>
      <c r="AI67" s="121" t="str">
        <f t="shared" si="10"/>
        <v/>
      </c>
      <c r="AJ67" s="121"/>
      <c r="AK67" s="122" t="str">
        <f t="shared" si="11"/>
        <v/>
      </c>
      <c r="AM67">
        <f>種目情報!A50</f>
        <v>0</v>
      </c>
      <c r="AN67">
        <f>種目情報!B50</f>
        <v>0</v>
      </c>
      <c r="AO67">
        <f>種目情報!C50</f>
        <v>0</v>
      </c>
    </row>
    <row r="68" spans="1:41" x14ac:dyDescent="0.45">
      <c r="A68">
        <v>51</v>
      </c>
      <c r="B68" t="str">
        <f>IFERROR(IF(B67=手順3!$A$11,"",IF(B67&lt;=100,IF(手順2!A62=手順５!A68,手順５!A68,手順3!$A$12),B67+1)),"")</f>
        <v/>
      </c>
      <c r="C68" s="10" t="str">
        <f>IFERROR(VLOOKUP($B68,手順2!$A$12:$P$107,C$1,FALSE),"")&amp;IFERROR(VLOOKUP($B68,手順3!$A$12:$Q$107,C$1,FALSE),"")</f>
        <v/>
      </c>
      <c r="D68" s="10" t="str">
        <f>IFERROR(VLOOKUP($B68,手順2!$A$12:$P$107,D$1,FALSE),"")&amp;IFERROR(VLOOKUP($B68,手順3!$A$12:$Q$107,D$1,FALSE),"")</f>
        <v/>
      </c>
      <c r="E68" s="10" t="str">
        <f>IFERROR(VLOOKUP($B68,手順2!$A$12:$P$107,E$1,FALSE),"")&amp;IFERROR(VLOOKUP($B68,手順3!$A$12:$Q$107,E$1,FALSE),"")</f>
        <v/>
      </c>
      <c r="F68" s="10" t="str">
        <f>IFERROR(VLOOKUP($B68,手順2!$A$12:$P$107,F$1,FALSE),"")&amp;IFERROR(VLOOKUP($B68,手順3!$A$12:$Q$107,F$1,FALSE),"")</f>
        <v/>
      </c>
      <c r="G68" s="10" t="str">
        <f>IFERROR(VLOOKUP($B68,手順2!$A$12:$P$107,G$1,FALSE),"")&amp;IFERROR(VLOOKUP($B68,手順3!$A$12:$Q$107,G$1,FALSE),"")</f>
        <v/>
      </c>
      <c r="H68" s="10" t="str">
        <f>IFERROR(VLOOKUP($B68,手順2!$A$12:$P$107,H$1,FALSE),"")&amp;IFERROR(VLOOKUP($B68,手順3!$A$12:$Q$107,H$1,FALSE),"")</f>
        <v/>
      </c>
      <c r="I68" s="10" t="str">
        <f>IFERROR(VLOOKUP($B68,手順2!$A$12:$P$107,I$1,FALSE),"")&amp;IFERROR(VLOOKUP($B68,手順3!$A$12:$Q$107,I$1,FALSE),"")</f>
        <v/>
      </c>
      <c r="J68" s="100" t="str">
        <f>IFERROR(VLOOKUP($B68,手順2!$A$12:$P$107,J$1,FALSE),"")&amp;IFERROR(VLOOKUP($B68,手順3!$A$12:$Q$107,J$1,FALSE),"")</f>
        <v/>
      </c>
      <c r="K68" s="131" t="str">
        <f>IF(J68="","",IF(IFERROR(VLOOKUP($B68,手順2!$A$12:$P$107,K$1,FALSE),"")&amp;IFERROR(VLOOKUP($B68,手順3!$A$12:$Q$107,K$1,FALSE),"")="",0,IFERROR(VLOOKUP($B68,手順2!$A$12:$P$107,K$1,FALSE),"")&amp;IFERROR(VLOOKUP($B68,手順3!$A$12:$Q$107,K$1,FALSE),"")))</f>
        <v/>
      </c>
      <c r="L68" s="131" t="str">
        <f>IF(J68="","",IF(IFERROR(VLOOKUP($B68,手順2!$A$12:$P$107,L$1,FALSE),"")&amp;IFERROR(VLOOKUP($B68,手順3!$A$12:$Q$107,L$1,FALSE),"")="",0,IFERROR(VLOOKUP($B68,手順2!$A$12:$P$107,L$1,FALSE),"")&amp;IFERROR(VLOOKUP($B68,手順3!$A$12:$Q$107,L$1,FALSE),"")))</f>
        <v/>
      </c>
      <c r="M68" s="131" t="str">
        <f>IF(J68="","",IF(IFERROR(VLOOKUP($B68,手順2!$A$12:$P$107,M$1,FALSE),"")&amp;IFERROR(VLOOKUP($B68,手順3!$A$12:$Q$107,M$1,FALSE),"")="",0,IFERROR(VLOOKUP($B68,手順2!$A$12:$P$107,M$1,FALSE),"")&amp;IFERROR(VLOOKUP($B68,手順3!$A$12:$Q$107,M$1,FALSE),"")))</f>
        <v/>
      </c>
      <c r="N68" s="10" t="str">
        <f>IFERROR(VLOOKUP($B68,手順2!$A$12:$P$107,N$1,FALSE),"")&amp;IFERROR(VLOOKUP($B68,手順3!$A$12:$Q$107,N$1,FALSE),"")</f>
        <v/>
      </c>
      <c r="O68" s="136"/>
      <c r="P68" s="136"/>
      <c r="Q68" s="136"/>
      <c r="R68"/>
      <c r="W68" s="41" t="str">
        <f>IF($AA68="","",COUNTIF($AK$18:$AK68,W$17))</f>
        <v/>
      </c>
      <c r="X68" s="41" t="str">
        <f>IF($AA68="","",COUNTIF($AK$18:$AK68,X$17))</f>
        <v/>
      </c>
      <c r="Y68" s="41" t="str">
        <f>IF($AA68="","",COUNTIF($AK$18:$AK68,Y$17))</f>
        <v/>
      </c>
      <c r="Z68" s="41" t="str">
        <f>IF($AA68="","",COUNTIF($AK$18:$AK68,Z$17))</f>
        <v/>
      </c>
      <c r="AA68" s="120" t="str">
        <f t="shared" si="2"/>
        <v/>
      </c>
      <c r="AB68" s="121" t="str">
        <f t="shared" si="3"/>
        <v/>
      </c>
      <c r="AC68" s="42" t="str">
        <f t="shared" si="4"/>
        <v/>
      </c>
      <c r="AD68" s="121" t="str">
        <f t="shared" si="5"/>
        <v/>
      </c>
      <c r="AE68" s="121" t="str">
        <f t="shared" si="6"/>
        <v/>
      </c>
      <c r="AF68" s="121" t="str">
        <f t="shared" si="7"/>
        <v/>
      </c>
      <c r="AG68" s="121" t="str">
        <f t="shared" si="8"/>
        <v/>
      </c>
      <c r="AH68" s="121" t="str">
        <f t="shared" si="9"/>
        <v/>
      </c>
      <c r="AI68" s="121" t="str">
        <f t="shared" si="10"/>
        <v/>
      </c>
      <c r="AJ68" s="121"/>
      <c r="AK68" s="122" t="str">
        <f t="shared" si="11"/>
        <v/>
      </c>
      <c r="AM68">
        <f>種目情報!A51</f>
        <v>0</v>
      </c>
      <c r="AN68">
        <f>種目情報!B51</f>
        <v>0</v>
      </c>
      <c r="AO68">
        <f>種目情報!C51</f>
        <v>0</v>
      </c>
    </row>
    <row r="69" spans="1:41" x14ac:dyDescent="0.45">
      <c r="A69">
        <v>52</v>
      </c>
      <c r="B69" t="str">
        <f>IFERROR(IF(B68=手順3!$A$11,"",IF(B68&lt;=100,IF(手順2!A63=手順５!A69,手順５!A69,手順3!$A$12),B68+1)),"")</f>
        <v/>
      </c>
      <c r="C69" s="10" t="str">
        <f>IFERROR(VLOOKUP($B69,手順2!$A$12:$P$107,C$1,FALSE),"")&amp;IFERROR(VLOOKUP($B69,手順3!$A$12:$Q$107,C$1,FALSE),"")</f>
        <v/>
      </c>
      <c r="D69" s="10" t="str">
        <f>IFERROR(VLOOKUP($B69,手順2!$A$12:$P$107,D$1,FALSE),"")&amp;IFERROR(VLOOKUP($B69,手順3!$A$12:$Q$107,D$1,FALSE),"")</f>
        <v/>
      </c>
      <c r="E69" s="10" t="str">
        <f>IFERROR(VLOOKUP($B69,手順2!$A$12:$P$107,E$1,FALSE),"")&amp;IFERROR(VLOOKUP($B69,手順3!$A$12:$Q$107,E$1,FALSE),"")</f>
        <v/>
      </c>
      <c r="F69" s="10" t="str">
        <f>IFERROR(VLOOKUP($B69,手順2!$A$12:$P$107,F$1,FALSE),"")&amp;IFERROR(VLOOKUP($B69,手順3!$A$12:$Q$107,F$1,FALSE),"")</f>
        <v/>
      </c>
      <c r="G69" s="10" t="str">
        <f>IFERROR(VLOOKUP($B69,手順2!$A$12:$P$107,G$1,FALSE),"")&amp;IFERROR(VLOOKUP($B69,手順3!$A$12:$Q$107,G$1,FALSE),"")</f>
        <v/>
      </c>
      <c r="H69" s="10" t="str">
        <f>IFERROR(VLOOKUP($B69,手順2!$A$12:$P$107,H$1,FALSE),"")&amp;IFERROR(VLOOKUP($B69,手順3!$A$12:$Q$107,H$1,FALSE),"")</f>
        <v/>
      </c>
      <c r="I69" s="10" t="str">
        <f>IFERROR(VLOOKUP($B69,手順2!$A$12:$P$107,I$1,FALSE),"")&amp;IFERROR(VLOOKUP($B69,手順3!$A$12:$Q$107,I$1,FALSE),"")</f>
        <v/>
      </c>
      <c r="J69" s="100" t="str">
        <f>IFERROR(VLOOKUP($B69,手順2!$A$12:$P$107,J$1,FALSE),"")&amp;IFERROR(VLOOKUP($B69,手順3!$A$12:$Q$107,J$1,FALSE),"")</f>
        <v/>
      </c>
      <c r="K69" s="131" t="str">
        <f>IF(J69="","",IF(IFERROR(VLOOKUP($B69,手順2!$A$12:$P$107,K$1,FALSE),"")&amp;IFERROR(VLOOKUP($B69,手順3!$A$12:$Q$107,K$1,FALSE),"")="",0,IFERROR(VLOOKUP($B69,手順2!$A$12:$P$107,K$1,FALSE),"")&amp;IFERROR(VLOOKUP($B69,手順3!$A$12:$Q$107,K$1,FALSE),"")))</f>
        <v/>
      </c>
      <c r="L69" s="131" t="str">
        <f>IF(J69="","",IF(IFERROR(VLOOKUP($B69,手順2!$A$12:$P$107,L$1,FALSE),"")&amp;IFERROR(VLOOKUP($B69,手順3!$A$12:$Q$107,L$1,FALSE),"")="",0,IFERROR(VLOOKUP($B69,手順2!$A$12:$P$107,L$1,FALSE),"")&amp;IFERROR(VLOOKUP($B69,手順3!$A$12:$Q$107,L$1,FALSE),"")))</f>
        <v/>
      </c>
      <c r="M69" s="131" t="str">
        <f>IF(J69="","",IF(IFERROR(VLOOKUP($B69,手順2!$A$12:$P$107,M$1,FALSE),"")&amp;IFERROR(VLOOKUP($B69,手順3!$A$12:$Q$107,M$1,FALSE),"")="",0,IFERROR(VLOOKUP($B69,手順2!$A$12:$P$107,M$1,FALSE),"")&amp;IFERROR(VLOOKUP($B69,手順3!$A$12:$Q$107,M$1,FALSE),"")))</f>
        <v/>
      </c>
      <c r="N69" s="10" t="str">
        <f>IFERROR(VLOOKUP($B69,手順2!$A$12:$P$107,N$1,FALSE),"")&amp;IFERROR(VLOOKUP($B69,手順3!$A$12:$Q$107,N$1,FALSE),"")</f>
        <v/>
      </c>
      <c r="O69" s="136"/>
      <c r="P69" s="136"/>
      <c r="Q69" s="136"/>
      <c r="R69"/>
      <c r="W69" s="41" t="str">
        <f>IF($AA69="","",COUNTIF($AK$18:$AK69,W$17))</f>
        <v/>
      </c>
      <c r="X69" s="41" t="str">
        <f>IF($AA69="","",COUNTIF($AK$18:$AK69,X$17))</f>
        <v/>
      </c>
      <c r="Y69" s="41" t="str">
        <f>IF($AA69="","",COUNTIF($AK$18:$AK69,Y$17))</f>
        <v/>
      </c>
      <c r="Z69" s="41" t="str">
        <f>IF($AA69="","",COUNTIF($AK$18:$AK69,Z$17))</f>
        <v/>
      </c>
      <c r="AA69" s="120" t="str">
        <f t="shared" si="2"/>
        <v/>
      </c>
      <c r="AB69" s="121" t="str">
        <f t="shared" si="3"/>
        <v/>
      </c>
      <c r="AC69" s="42" t="str">
        <f t="shared" si="4"/>
        <v/>
      </c>
      <c r="AD69" s="121" t="str">
        <f t="shared" si="5"/>
        <v/>
      </c>
      <c r="AE69" s="121" t="str">
        <f t="shared" si="6"/>
        <v/>
      </c>
      <c r="AF69" s="121" t="str">
        <f t="shared" si="7"/>
        <v/>
      </c>
      <c r="AG69" s="121" t="str">
        <f t="shared" si="8"/>
        <v/>
      </c>
      <c r="AH69" s="121" t="str">
        <f t="shared" si="9"/>
        <v/>
      </c>
      <c r="AI69" s="121" t="str">
        <f t="shared" si="10"/>
        <v/>
      </c>
      <c r="AJ69" s="121"/>
      <c r="AK69" s="122" t="str">
        <f t="shared" si="11"/>
        <v/>
      </c>
      <c r="AM69">
        <f>種目情報!A52</f>
        <v>0</v>
      </c>
      <c r="AN69">
        <f>種目情報!B52</f>
        <v>0</v>
      </c>
      <c r="AO69">
        <f>種目情報!C52</f>
        <v>0</v>
      </c>
    </row>
    <row r="70" spans="1:41" x14ac:dyDescent="0.45">
      <c r="A70">
        <v>53</v>
      </c>
      <c r="B70" t="str">
        <f>IFERROR(IF(B69=手順3!$A$11,"",IF(B69&lt;=100,IF(手順2!A64=手順５!A70,手順５!A70,手順3!$A$12),B69+1)),"")</f>
        <v/>
      </c>
      <c r="C70" s="10" t="str">
        <f>IFERROR(VLOOKUP($B70,手順2!$A$12:$P$107,C$1,FALSE),"")&amp;IFERROR(VLOOKUP($B70,手順3!$A$12:$Q$107,C$1,FALSE),"")</f>
        <v/>
      </c>
      <c r="D70" s="10" t="str">
        <f>IFERROR(VLOOKUP($B70,手順2!$A$12:$P$107,D$1,FALSE),"")&amp;IFERROR(VLOOKUP($B70,手順3!$A$12:$Q$107,D$1,FALSE),"")</f>
        <v/>
      </c>
      <c r="E70" s="10" t="str">
        <f>IFERROR(VLOOKUP($B70,手順2!$A$12:$P$107,E$1,FALSE),"")&amp;IFERROR(VLOOKUP($B70,手順3!$A$12:$Q$107,E$1,FALSE),"")</f>
        <v/>
      </c>
      <c r="F70" s="10" t="str">
        <f>IFERROR(VLOOKUP($B70,手順2!$A$12:$P$107,F$1,FALSE),"")&amp;IFERROR(VLOOKUP($B70,手順3!$A$12:$Q$107,F$1,FALSE),"")</f>
        <v/>
      </c>
      <c r="G70" s="10" t="str">
        <f>IFERROR(VLOOKUP($B70,手順2!$A$12:$P$107,G$1,FALSE),"")&amp;IFERROR(VLOOKUP($B70,手順3!$A$12:$Q$107,G$1,FALSE),"")</f>
        <v/>
      </c>
      <c r="H70" s="10" t="str">
        <f>IFERROR(VLOOKUP($B70,手順2!$A$12:$P$107,H$1,FALSE),"")&amp;IFERROR(VLOOKUP($B70,手順3!$A$12:$Q$107,H$1,FALSE),"")</f>
        <v/>
      </c>
      <c r="I70" s="10" t="str">
        <f>IFERROR(VLOOKUP($B70,手順2!$A$12:$P$107,I$1,FALSE),"")&amp;IFERROR(VLOOKUP($B70,手順3!$A$12:$Q$107,I$1,FALSE),"")</f>
        <v/>
      </c>
      <c r="J70" s="100" t="str">
        <f>IFERROR(VLOOKUP($B70,手順2!$A$12:$P$107,J$1,FALSE),"")&amp;IFERROR(VLOOKUP($B70,手順3!$A$12:$Q$107,J$1,FALSE),"")</f>
        <v/>
      </c>
      <c r="K70" s="131" t="str">
        <f>IF(J70="","",IF(IFERROR(VLOOKUP($B70,手順2!$A$12:$P$107,K$1,FALSE),"")&amp;IFERROR(VLOOKUP($B70,手順3!$A$12:$Q$107,K$1,FALSE),"")="",0,IFERROR(VLOOKUP($B70,手順2!$A$12:$P$107,K$1,FALSE),"")&amp;IFERROR(VLOOKUP($B70,手順3!$A$12:$Q$107,K$1,FALSE),"")))</f>
        <v/>
      </c>
      <c r="L70" s="131" t="str">
        <f>IF(J70="","",IF(IFERROR(VLOOKUP($B70,手順2!$A$12:$P$107,L$1,FALSE),"")&amp;IFERROR(VLOOKUP($B70,手順3!$A$12:$Q$107,L$1,FALSE),"")="",0,IFERROR(VLOOKUP($B70,手順2!$A$12:$P$107,L$1,FALSE),"")&amp;IFERROR(VLOOKUP($B70,手順3!$A$12:$Q$107,L$1,FALSE),"")))</f>
        <v/>
      </c>
      <c r="M70" s="131" t="str">
        <f>IF(J70="","",IF(IFERROR(VLOOKUP($B70,手順2!$A$12:$P$107,M$1,FALSE),"")&amp;IFERROR(VLOOKUP($B70,手順3!$A$12:$Q$107,M$1,FALSE),"")="",0,IFERROR(VLOOKUP($B70,手順2!$A$12:$P$107,M$1,FALSE),"")&amp;IFERROR(VLOOKUP($B70,手順3!$A$12:$Q$107,M$1,FALSE),"")))</f>
        <v/>
      </c>
      <c r="N70" s="10" t="str">
        <f>IFERROR(VLOOKUP($B70,手順2!$A$12:$P$107,N$1,FALSE),"")&amp;IFERROR(VLOOKUP($B70,手順3!$A$12:$Q$107,N$1,FALSE),"")</f>
        <v/>
      </c>
      <c r="O70" s="136"/>
      <c r="P70" s="136"/>
      <c r="Q70" s="136"/>
      <c r="R70"/>
      <c r="W70" s="41" t="str">
        <f>IF($AA70="","",COUNTIF($AK$18:$AK70,W$17))</f>
        <v/>
      </c>
      <c r="X70" s="41" t="str">
        <f>IF($AA70="","",COUNTIF($AK$18:$AK70,X$17))</f>
        <v/>
      </c>
      <c r="Y70" s="41" t="str">
        <f>IF($AA70="","",COUNTIF($AK$18:$AK70,Y$17))</f>
        <v/>
      </c>
      <c r="Z70" s="41" t="str">
        <f>IF($AA70="","",COUNTIF($AK$18:$AK70,Z$17))</f>
        <v/>
      </c>
      <c r="AA70" s="120" t="str">
        <f t="shared" si="2"/>
        <v/>
      </c>
      <c r="AB70" s="121" t="str">
        <f t="shared" si="3"/>
        <v/>
      </c>
      <c r="AC70" s="42" t="str">
        <f t="shared" si="4"/>
        <v/>
      </c>
      <c r="AD70" s="121" t="str">
        <f t="shared" si="5"/>
        <v/>
      </c>
      <c r="AE70" s="121" t="str">
        <f t="shared" si="6"/>
        <v/>
      </c>
      <c r="AF70" s="121" t="str">
        <f t="shared" si="7"/>
        <v/>
      </c>
      <c r="AG70" s="121" t="str">
        <f t="shared" si="8"/>
        <v/>
      </c>
      <c r="AH70" s="121" t="str">
        <f t="shared" si="9"/>
        <v/>
      </c>
      <c r="AI70" s="121" t="str">
        <f t="shared" si="10"/>
        <v/>
      </c>
      <c r="AJ70" s="121"/>
      <c r="AK70" s="122" t="str">
        <f t="shared" si="11"/>
        <v/>
      </c>
      <c r="AM70">
        <f>種目情報!A53</f>
        <v>0</v>
      </c>
      <c r="AN70">
        <f>種目情報!B53</f>
        <v>0</v>
      </c>
      <c r="AO70">
        <f>種目情報!C53</f>
        <v>0</v>
      </c>
    </row>
    <row r="71" spans="1:41" x14ac:dyDescent="0.45">
      <c r="A71">
        <v>54</v>
      </c>
      <c r="B71" t="str">
        <f>IFERROR(IF(B70=手順3!$A$11,"",IF(B70&lt;=100,IF(手順2!A65=手順５!A71,手順５!A71,手順3!$A$12),B70+1)),"")</f>
        <v/>
      </c>
      <c r="C71" s="10" t="str">
        <f>IFERROR(VLOOKUP($B71,手順2!$A$12:$P$107,C$1,FALSE),"")&amp;IFERROR(VLOOKUP($B71,手順3!$A$12:$Q$107,C$1,FALSE),"")</f>
        <v/>
      </c>
      <c r="D71" s="10" t="str">
        <f>IFERROR(VLOOKUP($B71,手順2!$A$12:$P$107,D$1,FALSE),"")&amp;IFERROR(VLOOKUP($B71,手順3!$A$12:$Q$107,D$1,FALSE),"")</f>
        <v/>
      </c>
      <c r="E71" s="10" t="str">
        <f>IFERROR(VLOOKUP($B71,手順2!$A$12:$P$107,E$1,FALSE),"")&amp;IFERROR(VLOOKUP($B71,手順3!$A$12:$Q$107,E$1,FALSE),"")</f>
        <v/>
      </c>
      <c r="F71" s="10" t="str">
        <f>IFERROR(VLOOKUP($B71,手順2!$A$12:$P$107,F$1,FALSE),"")&amp;IFERROR(VLOOKUP($B71,手順3!$A$12:$Q$107,F$1,FALSE),"")</f>
        <v/>
      </c>
      <c r="G71" s="10" t="str">
        <f>IFERROR(VLOOKUP($B71,手順2!$A$12:$P$107,G$1,FALSE),"")&amp;IFERROR(VLOOKUP($B71,手順3!$A$12:$Q$107,G$1,FALSE),"")</f>
        <v/>
      </c>
      <c r="H71" s="10" t="str">
        <f>IFERROR(VLOOKUP($B71,手順2!$A$12:$P$107,H$1,FALSE),"")&amp;IFERROR(VLOOKUP($B71,手順3!$A$12:$Q$107,H$1,FALSE),"")</f>
        <v/>
      </c>
      <c r="I71" s="10" t="str">
        <f>IFERROR(VLOOKUP($B71,手順2!$A$12:$P$107,I$1,FALSE),"")&amp;IFERROR(VLOOKUP($B71,手順3!$A$12:$Q$107,I$1,FALSE),"")</f>
        <v/>
      </c>
      <c r="J71" s="100" t="str">
        <f>IFERROR(VLOOKUP($B71,手順2!$A$12:$P$107,J$1,FALSE),"")&amp;IFERROR(VLOOKUP($B71,手順3!$A$12:$Q$107,J$1,FALSE),"")</f>
        <v/>
      </c>
      <c r="K71" s="131" t="str">
        <f>IF(J71="","",IF(IFERROR(VLOOKUP($B71,手順2!$A$12:$P$107,K$1,FALSE),"")&amp;IFERROR(VLOOKUP($B71,手順3!$A$12:$Q$107,K$1,FALSE),"")="",0,IFERROR(VLOOKUP($B71,手順2!$A$12:$P$107,K$1,FALSE),"")&amp;IFERROR(VLOOKUP($B71,手順3!$A$12:$Q$107,K$1,FALSE),"")))</f>
        <v/>
      </c>
      <c r="L71" s="131" t="str">
        <f>IF(J71="","",IF(IFERROR(VLOOKUP($B71,手順2!$A$12:$P$107,L$1,FALSE),"")&amp;IFERROR(VLOOKUP($B71,手順3!$A$12:$Q$107,L$1,FALSE),"")="",0,IFERROR(VLOOKUP($B71,手順2!$A$12:$P$107,L$1,FALSE),"")&amp;IFERROR(VLOOKUP($B71,手順3!$A$12:$Q$107,L$1,FALSE),"")))</f>
        <v/>
      </c>
      <c r="M71" s="131" t="str">
        <f>IF(J71="","",IF(IFERROR(VLOOKUP($B71,手順2!$A$12:$P$107,M$1,FALSE),"")&amp;IFERROR(VLOOKUP($B71,手順3!$A$12:$Q$107,M$1,FALSE),"")="",0,IFERROR(VLOOKUP($B71,手順2!$A$12:$P$107,M$1,FALSE),"")&amp;IFERROR(VLOOKUP($B71,手順3!$A$12:$Q$107,M$1,FALSE),"")))</f>
        <v/>
      </c>
      <c r="N71" s="10" t="str">
        <f>IFERROR(VLOOKUP($B71,手順2!$A$12:$P$107,N$1,FALSE),"")&amp;IFERROR(VLOOKUP($B71,手順3!$A$12:$Q$107,N$1,FALSE),"")</f>
        <v/>
      </c>
      <c r="O71" s="136"/>
      <c r="P71" s="136"/>
      <c r="Q71" s="136"/>
      <c r="R71"/>
      <c r="W71" s="41" t="str">
        <f>IF($AA71="","",COUNTIF($AK$18:$AK71,W$17))</f>
        <v/>
      </c>
      <c r="X71" s="41" t="str">
        <f>IF($AA71="","",COUNTIF($AK$18:$AK71,X$17))</f>
        <v/>
      </c>
      <c r="Y71" s="41" t="str">
        <f>IF($AA71="","",COUNTIF($AK$18:$AK71,Y$17))</f>
        <v/>
      </c>
      <c r="Z71" s="41" t="str">
        <f>IF($AA71="","",COUNTIF($AK$18:$AK71,Z$17))</f>
        <v/>
      </c>
      <c r="AA71" s="120" t="str">
        <f t="shared" si="2"/>
        <v/>
      </c>
      <c r="AB71" s="121" t="str">
        <f t="shared" si="3"/>
        <v/>
      </c>
      <c r="AC71" s="42" t="str">
        <f t="shared" si="4"/>
        <v/>
      </c>
      <c r="AD71" s="121" t="str">
        <f t="shared" si="5"/>
        <v/>
      </c>
      <c r="AE71" s="121" t="str">
        <f t="shared" si="6"/>
        <v/>
      </c>
      <c r="AF71" s="121" t="str">
        <f t="shared" si="7"/>
        <v/>
      </c>
      <c r="AG71" s="121" t="str">
        <f t="shared" si="8"/>
        <v/>
      </c>
      <c r="AH71" s="121" t="str">
        <f t="shared" si="9"/>
        <v/>
      </c>
      <c r="AI71" s="121" t="str">
        <f t="shared" si="10"/>
        <v/>
      </c>
      <c r="AJ71" s="121"/>
      <c r="AK71" s="122" t="str">
        <f t="shared" si="11"/>
        <v/>
      </c>
      <c r="AM71">
        <f>種目情報!A54</f>
        <v>0</v>
      </c>
      <c r="AN71">
        <f>種目情報!B54</f>
        <v>0</v>
      </c>
      <c r="AO71">
        <f>種目情報!C54</f>
        <v>0</v>
      </c>
    </row>
    <row r="72" spans="1:41" x14ac:dyDescent="0.45">
      <c r="A72">
        <v>55</v>
      </c>
      <c r="B72" t="str">
        <f>IFERROR(IF(B71=手順3!$A$11,"",IF(B71&lt;=100,IF(手順2!A66=手順５!A72,手順５!A72,手順3!$A$12),B71+1)),"")</f>
        <v/>
      </c>
      <c r="C72" s="10" t="str">
        <f>IFERROR(VLOOKUP($B72,手順2!$A$12:$P$107,C$1,FALSE),"")&amp;IFERROR(VLOOKUP($B72,手順3!$A$12:$Q$107,C$1,FALSE),"")</f>
        <v/>
      </c>
      <c r="D72" s="10" t="str">
        <f>IFERROR(VLOOKUP($B72,手順2!$A$12:$P$107,D$1,FALSE),"")&amp;IFERROR(VLOOKUP($B72,手順3!$A$12:$Q$107,D$1,FALSE),"")</f>
        <v/>
      </c>
      <c r="E72" s="10" t="str">
        <f>IFERROR(VLOOKUP($B72,手順2!$A$12:$P$107,E$1,FALSE),"")&amp;IFERROR(VLOOKUP($B72,手順3!$A$12:$Q$107,E$1,FALSE),"")</f>
        <v/>
      </c>
      <c r="F72" s="10" t="str">
        <f>IFERROR(VLOOKUP($B72,手順2!$A$12:$P$107,F$1,FALSE),"")&amp;IFERROR(VLOOKUP($B72,手順3!$A$12:$Q$107,F$1,FALSE),"")</f>
        <v/>
      </c>
      <c r="G72" s="10" t="str">
        <f>IFERROR(VLOOKUP($B72,手順2!$A$12:$P$107,G$1,FALSE),"")&amp;IFERROR(VLOOKUP($B72,手順3!$A$12:$Q$107,G$1,FALSE),"")</f>
        <v/>
      </c>
      <c r="H72" s="10" t="str">
        <f>IFERROR(VLOOKUP($B72,手順2!$A$12:$P$107,H$1,FALSE),"")&amp;IFERROR(VLOOKUP($B72,手順3!$A$12:$Q$107,H$1,FALSE),"")</f>
        <v/>
      </c>
      <c r="I72" s="10" t="str">
        <f>IFERROR(VLOOKUP($B72,手順2!$A$12:$P$107,I$1,FALSE),"")&amp;IFERROR(VLOOKUP($B72,手順3!$A$12:$Q$107,I$1,FALSE),"")</f>
        <v/>
      </c>
      <c r="J72" s="100" t="str">
        <f>IFERROR(VLOOKUP($B72,手順2!$A$12:$P$107,J$1,FALSE),"")&amp;IFERROR(VLOOKUP($B72,手順3!$A$12:$Q$107,J$1,FALSE),"")</f>
        <v/>
      </c>
      <c r="K72" s="131" t="str">
        <f>IF(J72="","",IF(IFERROR(VLOOKUP($B72,手順2!$A$12:$P$107,K$1,FALSE),"")&amp;IFERROR(VLOOKUP($B72,手順3!$A$12:$Q$107,K$1,FALSE),"")="",0,IFERROR(VLOOKUP($B72,手順2!$A$12:$P$107,K$1,FALSE),"")&amp;IFERROR(VLOOKUP($B72,手順3!$A$12:$Q$107,K$1,FALSE),"")))</f>
        <v/>
      </c>
      <c r="L72" s="131" t="str">
        <f>IF(J72="","",IF(IFERROR(VLOOKUP($B72,手順2!$A$12:$P$107,L$1,FALSE),"")&amp;IFERROR(VLOOKUP($B72,手順3!$A$12:$Q$107,L$1,FALSE),"")="",0,IFERROR(VLOOKUP($B72,手順2!$A$12:$P$107,L$1,FALSE),"")&amp;IFERROR(VLOOKUP($B72,手順3!$A$12:$Q$107,L$1,FALSE),"")))</f>
        <v/>
      </c>
      <c r="M72" s="131" t="str">
        <f>IF(J72="","",IF(IFERROR(VLOOKUP($B72,手順2!$A$12:$P$107,M$1,FALSE),"")&amp;IFERROR(VLOOKUP($B72,手順3!$A$12:$Q$107,M$1,FALSE),"")="",0,IFERROR(VLOOKUP($B72,手順2!$A$12:$P$107,M$1,FALSE),"")&amp;IFERROR(VLOOKUP($B72,手順3!$A$12:$Q$107,M$1,FALSE),"")))</f>
        <v/>
      </c>
      <c r="N72" s="10" t="str">
        <f>IFERROR(VLOOKUP($B72,手順2!$A$12:$P$107,N$1,FALSE),"")&amp;IFERROR(VLOOKUP($B72,手順3!$A$12:$Q$107,N$1,FALSE),"")</f>
        <v/>
      </c>
      <c r="O72" s="136"/>
      <c r="P72" s="136"/>
      <c r="Q72" s="136"/>
      <c r="R72"/>
      <c r="W72" s="41" t="str">
        <f>IF($AA72="","",COUNTIF($AK$18:$AK72,W$17))</f>
        <v/>
      </c>
      <c r="X72" s="41" t="str">
        <f>IF($AA72="","",COUNTIF($AK$18:$AK72,X$17))</f>
        <v/>
      </c>
      <c r="Y72" s="41" t="str">
        <f>IF($AA72="","",COUNTIF($AK$18:$AK72,Y$17))</f>
        <v/>
      </c>
      <c r="Z72" s="41" t="str">
        <f>IF($AA72="","",COUNTIF($AK$18:$AK72,Z$17))</f>
        <v/>
      </c>
      <c r="AA72" s="120" t="str">
        <f t="shared" si="2"/>
        <v/>
      </c>
      <c r="AB72" s="121" t="str">
        <f t="shared" si="3"/>
        <v/>
      </c>
      <c r="AC72" s="42" t="str">
        <f t="shared" si="4"/>
        <v/>
      </c>
      <c r="AD72" s="121" t="str">
        <f t="shared" si="5"/>
        <v/>
      </c>
      <c r="AE72" s="121" t="str">
        <f t="shared" si="6"/>
        <v/>
      </c>
      <c r="AF72" s="121" t="str">
        <f t="shared" si="7"/>
        <v/>
      </c>
      <c r="AG72" s="121" t="str">
        <f t="shared" si="8"/>
        <v/>
      </c>
      <c r="AH72" s="121" t="str">
        <f t="shared" si="9"/>
        <v/>
      </c>
      <c r="AI72" s="121" t="str">
        <f t="shared" si="10"/>
        <v/>
      </c>
      <c r="AJ72" s="121"/>
      <c r="AK72" s="122" t="str">
        <f t="shared" si="11"/>
        <v/>
      </c>
      <c r="AM72">
        <f>種目情報!A55</f>
        <v>0</v>
      </c>
      <c r="AN72">
        <f>種目情報!B55</f>
        <v>0</v>
      </c>
      <c r="AO72">
        <f>種目情報!C55</f>
        <v>0</v>
      </c>
    </row>
    <row r="73" spans="1:41" x14ac:dyDescent="0.45">
      <c r="A73">
        <v>56</v>
      </c>
      <c r="B73" t="str">
        <f>IFERROR(IF(B72=手順3!$A$11,"",IF(B72&lt;=100,IF(手順2!A67=手順５!A73,手順５!A73,手順3!$A$12),B72+1)),"")</f>
        <v/>
      </c>
      <c r="C73" s="10" t="str">
        <f>IFERROR(VLOOKUP($B73,手順2!$A$12:$P$107,C$1,FALSE),"")&amp;IFERROR(VLOOKUP($B73,手順3!$A$12:$Q$107,C$1,FALSE),"")</f>
        <v/>
      </c>
      <c r="D73" s="10" t="str">
        <f>IFERROR(VLOOKUP($B73,手順2!$A$12:$P$107,D$1,FALSE),"")&amp;IFERROR(VLOOKUP($B73,手順3!$A$12:$Q$107,D$1,FALSE),"")</f>
        <v/>
      </c>
      <c r="E73" s="10" t="str">
        <f>IFERROR(VLOOKUP($B73,手順2!$A$12:$P$107,E$1,FALSE),"")&amp;IFERROR(VLOOKUP($B73,手順3!$A$12:$Q$107,E$1,FALSE),"")</f>
        <v/>
      </c>
      <c r="F73" s="10" t="str">
        <f>IFERROR(VLOOKUP($B73,手順2!$A$12:$P$107,F$1,FALSE),"")&amp;IFERROR(VLOOKUP($B73,手順3!$A$12:$Q$107,F$1,FALSE),"")</f>
        <v/>
      </c>
      <c r="G73" s="10" t="str">
        <f>IFERROR(VLOOKUP($B73,手順2!$A$12:$P$107,G$1,FALSE),"")&amp;IFERROR(VLOOKUP($B73,手順3!$A$12:$Q$107,G$1,FALSE),"")</f>
        <v/>
      </c>
      <c r="H73" s="10" t="str">
        <f>IFERROR(VLOOKUP($B73,手順2!$A$12:$P$107,H$1,FALSE),"")&amp;IFERROR(VLOOKUP($B73,手順3!$A$12:$Q$107,H$1,FALSE),"")</f>
        <v/>
      </c>
      <c r="I73" s="10" t="str">
        <f>IFERROR(VLOOKUP($B73,手順2!$A$12:$P$107,I$1,FALSE),"")&amp;IFERROR(VLOOKUP($B73,手順3!$A$12:$Q$107,I$1,FALSE),"")</f>
        <v/>
      </c>
      <c r="J73" s="100" t="str">
        <f>IFERROR(VLOOKUP($B73,手順2!$A$12:$P$107,J$1,FALSE),"")&amp;IFERROR(VLOOKUP($B73,手順3!$A$12:$Q$107,J$1,FALSE),"")</f>
        <v/>
      </c>
      <c r="K73" s="131" t="str">
        <f>IF(J73="","",IF(IFERROR(VLOOKUP($B73,手順2!$A$12:$P$107,K$1,FALSE),"")&amp;IFERROR(VLOOKUP($B73,手順3!$A$12:$Q$107,K$1,FALSE),"")="",0,IFERROR(VLOOKUP($B73,手順2!$A$12:$P$107,K$1,FALSE),"")&amp;IFERROR(VLOOKUP($B73,手順3!$A$12:$Q$107,K$1,FALSE),"")))</f>
        <v/>
      </c>
      <c r="L73" s="131" t="str">
        <f>IF(J73="","",IF(IFERROR(VLOOKUP($B73,手順2!$A$12:$P$107,L$1,FALSE),"")&amp;IFERROR(VLOOKUP($B73,手順3!$A$12:$Q$107,L$1,FALSE),"")="",0,IFERROR(VLOOKUP($B73,手順2!$A$12:$P$107,L$1,FALSE),"")&amp;IFERROR(VLOOKUP($B73,手順3!$A$12:$Q$107,L$1,FALSE),"")))</f>
        <v/>
      </c>
      <c r="M73" s="131" t="str">
        <f>IF(J73="","",IF(IFERROR(VLOOKUP($B73,手順2!$A$12:$P$107,M$1,FALSE),"")&amp;IFERROR(VLOOKUP($B73,手順3!$A$12:$Q$107,M$1,FALSE),"")="",0,IFERROR(VLOOKUP($B73,手順2!$A$12:$P$107,M$1,FALSE),"")&amp;IFERROR(VLOOKUP($B73,手順3!$A$12:$Q$107,M$1,FALSE),"")))</f>
        <v/>
      </c>
      <c r="N73" s="10" t="str">
        <f>IFERROR(VLOOKUP($B73,手順2!$A$12:$P$107,N$1,FALSE),"")&amp;IFERROR(VLOOKUP($B73,手順3!$A$12:$Q$107,N$1,FALSE),"")</f>
        <v/>
      </c>
      <c r="O73" s="136"/>
      <c r="P73" s="136"/>
      <c r="Q73" s="136"/>
      <c r="R73"/>
      <c r="W73" s="41" t="str">
        <f>IF($AA73="","",COUNTIF($AK$18:$AK73,W$17))</f>
        <v/>
      </c>
      <c r="X73" s="41" t="str">
        <f>IF($AA73="","",COUNTIF($AK$18:$AK73,X$17))</f>
        <v/>
      </c>
      <c r="Y73" s="41" t="str">
        <f>IF($AA73="","",COUNTIF($AK$18:$AK73,Y$17))</f>
        <v/>
      </c>
      <c r="Z73" s="41" t="str">
        <f>IF($AA73="","",COUNTIF($AK$18:$AK73,Z$17))</f>
        <v/>
      </c>
      <c r="AA73" s="120" t="str">
        <f t="shared" si="2"/>
        <v/>
      </c>
      <c r="AB73" s="121" t="str">
        <f t="shared" si="3"/>
        <v/>
      </c>
      <c r="AC73" s="42" t="str">
        <f t="shared" si="4"/>
        <v/>
      </c>
      <c r="AD73" s="121" t="str">
        <f t="shared" si="5"/>
        <v/>
      </c>
      <c r="AE73" s="121" t="str">
        <f t="shared" si="6"/>
        <v/>
      </c>
      <c r="AF73" s="121" t="str">
        <f t="shared" si="7"/>
        <v/>
      </c>
      <c r="AG73" s="121" t="str">
        <f t="shared" si="8"/>
        <v/>
      </c>
      <c r="AH73" s="121" t="str">
        <f t="shared" si="9"/>
        <v/>
      </c>
      <c r="AI73" s="121" t="str">
        <f t="shared" si="10"/>
        <v/>
      </c>
      <c r="AJ73" s="121"/>
      <c r="AK73" s="122" t="str">
        <f t="shared" si="11"/>
        <v/>
      </c>
      <c r="AM73">
        <f>種目情報!A56</f>
        <v>0</v>
      </c>
      <c r="AN73">
        <f>種目情報!B56</f>
        <v>0</v>
      </c>
      <c r="AO73">
        <f>種目情報!C56</f>
        <v>0</v>
      </c>
    </row>
    <row r="74" spans="1:41" x14ac:dyDescent="0.45">
      <c r="A74">
        <v>57</v>
      </c>
      <c r="B74" t="str">
        <f>IFERROR(IF(B73=手順3!$A$11,"",IF(B73&lt;=100,IF(手順2!A68=手順５!A74,手順５!A74,手順3!$A$12),B73+1)),"")</f>
        <v/>
      </c>
      <c r="C74" s="10" t="str">
        <f>IFERROR(VLOOKUP($B74,手順2!$A$12:$P$107,C$1,FALSE),"")&amp;IFERROR(VLOOKUP($B74,手順3!$A$12:$Q$107,C$1,FALSE),"")</f>
        <v/>
      </c>
      <c r="D74" s="10" t="str">
        <f>IFERROR(VLOOKUP($B74,手順2!$A$12:$P$107,D$1,FALSE),"")&amp;IFERROR(VLOOKUP($B74,手順3!$A$12:$Q$107,D$1,FALSE),"")</f>
        <v/>
      </c>
      <c r="E74" s="10" t="str">
        <f>IFERROR(VLOOKUP($B74,手順2!$A$12:$P$107,E$1,FALSE),"")&amp;IFERROR(VLOOKUP($B74,手順3!$A$12:$Q$107,E$1,FALSE),"")</f>
        <v/>
      </c>
      <c r="F74" s="10" t="str">
        <f>IFERROR(VLOOKUP($B74,手順2!$A$12:$P$107,F$1,FALSE),"")&amp;IFERROR(VLOOKUP($B74,手順3!$A$12:$Q$107,F$1,FALSE),"")</f>
        <v/>
      </c>
      <c r="G74" s="10" t="str">
        <f>IFERROR(VLOOKUP($B74,手順2!$A$12:$P$107,G$1,FALSE),"")&amp;IFERROR(VLOOKUP($B74,手順3!$A$12:$Q$107,G$1,FALSE),"")</f>
        <v/>
      </c>
      <c r="H74" s="10" t="str">
        <f>IFERROR(VLOOKUP($B74,手順2!$A$12:$P$107,H$1,FALSE),"")&amp;IFERROR(VLOOKUP($B74,手順3!$A$12:$Q$107,H$1,FALSE),"")</f>
        <v/>
      </c>
      <c r="I74" s="10" t="str">
        <f>IFERROR(VLOOKUP($B74,手順2!$A$12:$P$107,I$1,FALSE),"")&amp;IFERROR(VLOOKUP($B74,手順3!$A$12:$Q$107,I$1,FALSE),"")</f>
        <v/>
      </c>
      <c r="J74" s="100" t="str">
        <f>IFERROR(VLOOKUP($B74,手順2!$A$12:$P$107,J$1,FALSE),"")&amp;IFERROR(VLOOKUP($B74,手順3!$A$12:$Q$107,J$1,FALSE),"")</f>
        <v/>
      </c>
      <c r="K74" s="131" t="str">
        <f>IF(J74="","",IF(IFERROR(VLOOKUP($B74,手順2!$A$12:$P$107,K$1,FALSE),"")&amp;IFERROR(VLOOKUP($B74,手順3!$A$12:$Q$107,K$1,FALSE),"")="",0,IFERROR(VLOOKUP($B74,手順2!$A$12:$P$107,K$1,FALSE),"")&amp;IFERROR(VLOOKUP($B74,手順3!$A$12:$Q$107,K$1,FALSE),"")))</f>
        <v/>
      </c>
      <c r="L74" s="131" t="str">
        <f>IF(J74="","",IF(IFERROR(VLOOKUP($B74,手順2!$A$12:$P$107,L$1,FALSE),"")&amp;IFERROR(VLOOKUP($B74,手順3!$A$12:$Q$107,L$1,FALSE),"")="",0,IFERROR(VLOOKUP($B74,手順2!$A$12:$P$107,L$1,FALSE),"")&amp;IFERROR(VLOOKUP($B74,手順3!$A$12:$Q$107,L$1,FALSE),"")))</f>
        <v/>
      </c>
      <c r="M74" s="131" t="str">
        <f>IF(J74="","",IF(IFERROR(VLOOKUP($B74,手順2!$A$12:$P$107,M$1,FALSE),"")&amp;IFERROR(VLOOKUP($B74,手順3!$A$12:$Q$107,M$1,FALSE),"")="",0,IFERROR(VLOOKUP($B74,手順2!$A$12:$P$107,M$1,FALSE),"")&amp;IFERROR(VLOOKUP($B74,手順3!$A$12:$Q$107,M$1,FALSE),"")))</f>
        <v/>
      </c>
      <c r="N74" s="10" t="str">
        <f>IFERROR(VLOOKUP($B74,手順2!$A$12:$P$107,N$1,FALSE),"")&amp;IFERROR(VLOOKUP($B74,手順3!$A$12:$Q$107,N$1,FALSE),"")</f>
        <v/>
      </c>
      <c r="O74" s="136"/>
      <c r="P74" s="136"/>
      <c r="Q74" s="136"/>
      <c r="R74"/>
      <c r="W74" s="41" t="str">
        <f>IF($AA74="","",COUNTIF($AK$18:$AK74,W$17))</f>
        <v/>
      </c>
      <c r="X74" s="41" t="str">
        <f>IF($AA74="","",COUNTIF($AK$18:$AK74,X$17))</f>
        <v/>
      </c>
      <c r="Y74" s="41" t="str">
        <f>IF($AA74="","",COUNTIF($AK$18:$AK74,Y$17))</f>
        <v/>
      </c>
      <c r="Z74" s="41" t="str">
        <f>IF($AA74="","",COUNTIF($AK$18:$AK74,Z$17))</f>
        <v/>
      </c>
      <c r="AA74" s="120" t="str">
        <f t="shared" si="2"/>
        <v/>
      </c>
      <c r="AB74" s="121" t="str">
        <f t="shared" si="3"/>
        <v/>
      </c>
      <c r="AC74" s="42" t="str">
        <f t="shared" si="4"/>
        <v/>
      </c>
      <c r="AD74" s="121" t="str">
        <f t="shared" si="5"/>
        <v/>
      </c>
      <c r="AE74" s="121" t="str">
        <f t="shared" si="6"/>
        <v/>
      </c>
      <c r="AF74" s="121" t="str">
        <f t="shared" si="7"/>
        <v/>
      </c>
      <c r="AG74" s="121" t="str">
        <f t="shared" si="8"/>
        <v/>
      </c>
      <c r="AH74" s="121" t="str">
        <f t="shared" si="9"/>
        <v/>
      </c>
      <c r="AI74" s="121" t="str">
        <f t="shared" si="10"/>
        <v/>
      </c>
      <c r="AJ74" s="121"/>
      <c r="AK74" s="122" t="str">
        <f t="shared" si="11"/>
        <v/>
      </c>
      <c r="AM74">
        <f>種目情報!A57</f>
        <v>0</v>
      </c>
      <c r="AN74">
        <f>種目情報!B57</f>
        <v>0</v>
      </c>
      <c r="AO74">
        <f>種目情報!C57</f>
        <v>0</v>
      </c>
    </row>
    <row r="75" spans="1:41" x14ac:dyDescent="0.45">
      <c r="A75">
        <v>58</v>
      </c>
      <c r="B75" t="str">
        <f>IFERROR(IF(B74=手順3!$A$11,"",IF(B74&lt;=100,IF(手順2!A69=手順５!A75,手順５!A75,手順3!$A$12),B74+1)),"")</f>
        <v/>
      </c>
      <c r="C75" s="10" t="str">
        <f>IFERROR(VLOOKUP($B75,手順2!$A$12:$P$107,C$1,FALSE),"")&amp;IFERROR(VLOOKUP($B75,手順3!$A$12:$Q$107,C$1,FALSE),"")</f>
        <v/>
      </c>
      <c r="D75" s="10" t="str">
        <f>IFERROR(VLOOKUP($B75,手順2!$A$12:$P$107,D$1,FALSE),"")&amp;IFERROR(VLOOKUP($B75,手順3!$A$12:$Q$107,D$1,FALSE),"")</f>
        <v/>
      </c>
      <c r="E75" s="10" t="str">
        <f>IFERROR(VLOOKUP($B75,手順2!$A$12:$P$107,E$1,FALSE),"")&amp;IFERROR(VLOOKUP($B75,手順3!$A$12:$Q$107,E$1,FALSE),"")</f>
        <v/>
      </c>
      <c r="F75" s="10" t="str">
        <f>IFERROR(VLOOKUP($B75,手順2!$A$12:$P$107,F$1,FALSE),"")&amp;IFERROR(VLOOKUP($B75,手順3!$A$12:$Q$107,F$1,FALSE),"")</f>
        <v/>
      </c>
      <c r="G75" s="10" t="str">
        <f>IFERROR(VLOOKUP($B75,手順2!$A$12:$P$107,G$1,FALSE),"")&amp;IFERROR(VLOOKUP($B75,手順3!$A$12:$Q$107,G$1,FALSE),"")</f>
        <v/>
      </c>
      <c r="H75" s="10" t="str">
        <f>IFERROR(VLOOKUP($B75,手順2!$A$12:$P$107,H$1,FALSE),"")&amp;IFERROR(VLOOKUP($B75,手順3!$A$12:$Q$107,H$1,FALSE),"")</f>
        <v/>
      </c>
      <c r="I75" s="10" t="str">
        <f>IFERROR(VLOOKUP($B75,手順2!$A$12:$P$107,I$1,FALSE),"")&amp;IFERROR(VLOOKUP($B75,手順3!$A$12:$Q$107,I$1,FALSE),"")</f>
        <v/>
      </c>
      <c r="J75" s="100" t="str">
        <f>IFERROR(VLOOKUP($B75,手順2!$A$12:$P$107,J$1,FALSE),"")&amp;IFERROR(VLOOKUP($B75,手順3!$A$12:$Q$107,J$1,FALSE),"")</f>
        <v/>
      </c>
      <c r="K75" s="131" t="str">
        <f>IF(J75="","",IF(IFERROR(VLOOKUP($B75,手順2!$A$12:$P$107,K$1,FALSE),"")&amp;IFERROR(VLOOKUP($B75,手順3!$A$12:$Q$107,K$1,FALSE),"")="",0,IFERROR(VLOOKUP($B75,手順2!$A$12:$P$107,K$1,FALSE),"")&amp;IFERROR(VLOOKUP($B75,手順3!$A$12:$Q$107,K$1,FALSE),"")))</f>
        <v/>
      </c>
      <c r="L75" s="131" t="str">
        <f>IF(J75="","",IF(IFERROR(VLOOKUP($B75,手順2!$A$12:$P$107,L$1,FALSE),"")&amp;IFERROR(VLOOKUP($B75,手順3!$A$12:$Q$107,L$1,FALSE),"")="",0,IFERROR(VLOOKUP($B75,手順2!$A$12:$P$107,L$1,FALSE),"")&amp;IFERROR(VLOOKUP($B75,手順3!$A$12:$Q$107,L$1,FALSE),"")))</f>
        <v/>
      </c>
      <c r="M75" s="131" t="str">
        <f>IF(J75="","",IF(IFERROR(VLOOKUP($B75,手順2!$A$12:$P$107,M$1,FALSE),"")&amp;IFERROR(VLOOKUP($B75,手順3!$A$12:$Q$107,M$1,FALSE),"")="",0,IFERROR(VLOOKUP($B75,手順2!$A$12:$P$107,M$1,FALSE),"")&amp;IFERROR(VLOOKUP($B75,手順3!$A$12:$Q$107,M$1,FALSE),"")))</f>
        <v/>
      </c>
      <c r="N75" s="10" t="str">
        <f>IFERROR(VLOOKUP($B75,手順2!$A$12:$P$107,N$1,FALSE),"")&amp;IFERROR(VLOOKUP($B75,手順3!$A$12:$Q$107,N$1,FALSE),"")</f>
        <v/>
      </c>
      <c r="O75" s="136"/>
      <c r="P75" s="136"/>
      <c r="Q75" s="136"/>
      <c r="R75"/>
      <c r="W75" s="41" t="str">
        <f>IF($AA75="","",COUNTIF($AK$18:$AK75,W$17))</f>
        <v/>
      </c>
      <c r="X75" s="41" t="str">
        <f>IF($AA75="","",COUNTIF($AK$18:$AK75,X$17))</f>
        <v/>
      </c>
      <c r="Y75" s="41" t="str">
        <f>IF($AA75="","",COUNTIF($AK$18:$AK75,Y$17))</f>
        <v/>
      </c>
      <c r="Z75" s="41" t="str">
        <f>IF($AA75="","",COUNTIF($AK$18:$AK75,Z$17))</f>
        <v/>
      </c>
      <c r="AA75" s="120" t="str">
        <f t="shared" si="2"/>
        <v/>
      </c>
      <c r="AB75" s="121" t="str">
        <f t="shared" si="3"/>
        <v/>
      </c>
      <c r="AC75" s="42" t="str">
        <f t="shared" si="4"/>
        <v/>
      </c>
      <c r="AD75" s="121" t="str">
        <f t="shared" si="5"/>
        <v/>
      </c>
      <c r="AE75" s="121" t="str">
        <f t="shared" si="6"/>
        <v/>
      </c>
      <c r="AF75" s="121" t="str">
        <f t="shared" si="7"/>
        <v/>
      </c>
      <c r="AG75" s="121" t="str">
        <f t="shared" si="8"/>
        <v/>
      </c>
      <c r="AH75" s="121" t="str">
        <f t="shared" si="9"/>
        <v/>
      </c>
      <c r="AI75" s="121" t="str">
        <f t="shared" si="10"/>
        <v/>
      </c>
      <c r="AJ75" s="121"/>
      <c r="AK75" s="122" t="str">
        <f t="shared" si="11"/>
        <v/>
      </c>
      <c r="AM75">
        <f>種目情報!A58</f>
        <v>0</v>
      </c>
      <c r="AN75">
        <f>種目情報!B58</f>
        <v>0</v>
      </c>
      <c r="AO75">
        <f>種目情報!C58</f>
        <v>0</v>
      </c>
    </row>
    <row r="76" spans="1:41" x14ac:dyDescent="0.45">
      <c r="A76">
        <v>59</v>
      </c>
      <c r="B76" t="str">
        <f>IFERROR(IF(B75=手順3!$A$11,"",IF(B75&lt;=100,IF(手順2!A70=手順５!A76,手順５!A76,手順3!$A$12),B75+1)),"")</f>
        <v/>
      </c>
      <c r="C76" s="10" t="str">
        <f>IFERROR(VLOOKUP($B76,手順2!$A$12:$P$107,C$1,FALSE),"")&amp;IFERROR(VLOOKUP($B76,手順3!$A$12:$Q$107,C$1,FALSE),"")</f>
        <v/>
      </c>
      <c r="D76" s="10" t="str">
        <f>IFERROR(VLOOKUP($B76,手順2!$A$12:$P$107,D$1,FALSE),"")&amp;IFERROR(VLOOKUP($B76,手順3!$A$12:$Q$107,D$1,FALSE),"")</f>
        <v/>
      </c>
      <c r="E76" s="10" t="str">
        <f>IFERROR(VLOOKUP($B76,手順2!$A$12:$P$107,E$1,FALSE),"")&amp;IFERROR(VLOOKUP($B76,手順3!$A$12:$Q$107,E$1,FALSE),"")</f>
        <v/>
      </c>
      <c r="F76" s="10" t="str">
        <f>IFERROR(VLOOKUP($B76,手順2!$A$12:$P$107,F$1,FALSE),"")&amp;IFERROR(VLOOKUP($B76,手順3!$A$12:$Q$107,F$1,FALSE),"")</f>
        <v/>
      </c>
      <c r="G76" s="10" t="str">
        <f>IFERROR(VLOOKUP($B76,手順2!$A$12:$P$107,G$1,FALSE),"")&amp;IFERROR(VLOOKUP($B76,手順3!$A$12:$Q$107,G$1,FALSE),"")</f>
        <v/>
      </c>
      <c r="H76" s="10" t="str">
        <f>IFERROR(VLOOKUP($B76,手順2!$A$12:$P$107,H$1,FALSE),"")&amp;IFERROR(VLOOKUP($B76,手順3!$A$12:$Q$107,H$1,FALSE),"")</f>
        <v/>
      </c>
      <c r="I76" s="10" t="str">
        <f>IFERROR(VLOOKUP($B76,手順2!$A$12:$P$107,I$1,FALSE),"")&amp;IFERROR(VLOOKUP($B76,手順3!$A$12:$Q$107,I$1,FALSE),"")</f>
        <v/>
      </c>
      <c r="J76" s="100" t="str">
        <f>IFERROR(VLOOKUP($B76,手順2!$A$12:$P$107,J$1,FALSE),"")&amp;IFERROR(VLOOKUP($B76,手順3!$A$12:$Q$107,J$1,FALSE),"")</f>
        <v/>
      </c>
      <c r="K76" s="131" t="str">
        <f>IF(J76="","",IF(IFERROR(VLOOKUP($B76,手順2!$A$12:$P$107,K$1,FALSE),"")&amp;IFERROR(VLOOKUP($B76,手順3!$A$12:$Q$107,K$1,FALSE),"")="",0,IFERROR(VLOOKUP($B76,手順2!$A$12:$P$107,K$1,FALSE),"")&amp;IFERROR(VLOOKUP($B76,手順3!$A$12:$Q$107,K$1,FALSE),"")))</f>
        <v/>
      </c>
      <c r="L76" s="131" t="str">
        <f>IF(J76="","",IF(IFERROR(VLOOKUP($B76,手順2!$A$12:$P$107,L$1,FALSE),"")&amp;IFERROR(VLOOKUP($B76,手順3!$A$12:$Q$107,L$1,FALSE),"")="",0,IFERROR(VLOOKUP($B76,手順2!$A$12:$P$107,L$1,FALSE),"")&amp;IFERROR(VLOOKUP($B76,手順3!$A$12:$Q$107,L$1,FALSE),"")))</f>
        <v/>
      </c>
      <c r="M76" s="131" t="str">
        <f>IF(J76="","",IF(IFERROR(VLOOKUP($B76,手順2!$A$12:$P$107,M$1,FALSE),"")&amp;IFERROR(VLOOKUP($B76,手順3!$A$12:$Q$107,M$1,FALSE),"")="",0,IFERROR(VLOOKUP($B76,手順2!$A$12:$P$107,M$1,FALSE),"")&amp;IFERROR(VLOOKUP($B76,手順3!$A$12:$Q$107,M$1,FALSE),"")))</f>
        <v/>
      </c>
      <c r="N76" s="10" t="str">
        <f>IFERROR(VLOOKUP($B76,手順2!$A$12:$P$107,N$1,FALSE),"")&amp;IFERROR(VLOOKUP($B76,手順3!$A$12:$Q$107,N$1,FALSE),"")</f>
        <v/>
      </c>
      <c r="O76" s="136"/>
      <c r="P76" s="136"/>
      <c r="Q76" s="136"/>
      <c r="R76"/>
      <c r="W76" s="41" t="str">
        <f>IF($AA76="","",COUNTIF($AK$18:$AK76,W$17))</f>
        <v/>
      </c>
      <c r="X76" s="41" t="str">
        <f>IF($AA76="","",COUNTIF($AK$18:$AK76,X$17))</f>
        <v/>
      </c>
      <c r="Y76" s="41" t="str">
        <f>IF($AA76="","",COUNTIF($AK$18:$AK76,Y$17))</f>
        <v/>
      </c>
      <c r="Z76" s="41" t="str">
        <f>IF($AA76="","",COUNTIF($AK$18:$AK76,Z$17))</f>
        <v/>
      </c>
      <c r="AA76" s="120" t="str">
        <f t="shared" si="2"/>
        <v/>
      </c>
      <c r="AB76" s="121" t="str">
        <f t="shared" si="3"/>
        <v/>
      </c>
      <c r="AC76" s="42" t="str">
        <f t="shared" si="4"/>
        <v/>
      </c>
      <c r="AD76" s="121" t="str">
        <f t="shared" si="5"/>
        <v/>
      </c>
      <c r="AE76" s="121" t="str">
        <f t="shared" si="6"/>
        <v/>
      </c>
      <c r="AF76" s="121" t="str">
        <f t="shared" si="7"/>
        <v/>
      </c>
      <c r="AG76" s="121" t="str">
        <f t="shared" si="8"/>
        <v/>
      </c>
      <c r="AH76" s="121" t="str">
        <f t="shared" si="9"/>
        <v/>
      </c>
      <c r="AI76" s="121" t="str">
        <f t="shared" si="10"/>
        <v/>
      </c>
      <c r="AJ76" s="121"/>
      <c r="AK76" s="122" t="str">
        <f t="shared" si="11"/>
        <v/>
      </c>
      <c r="AM76">
        <f>種目情報!A59</f>
        <v>0</v>
      </c>
      <c r="AN76">
        <f>種目情報!B59</f>
        <v>0</v>
      </c>
      <c r="AO76">
        <f>種目情報!C59</f>
        <v>0</v>
      </c>
    </row>
    <row r="77" spans="1:41" x14ac:dyDescent="0.45">
      <c r="A77">
        <v>60</v>
      </c>
      <c r="B77" t="str">
        <f>IFERROR(IF(B76=手順3!$A$11,"",IF(B76&lt;=100,IF(手順2!A71=手順５!A77,手順５!A77,手順3!$A$12),B76+1)),"")</f>
        <v/>
      </c>
      <c r="C77" s="10" t="str">
        <f>IFERROR(VLOOKUP($B77,手順2!$A$12:$P$107,C$1,FALSE),"")&amp;IFERROR(VLOOKUP($B77,手順3!$A$12:$Q$107,C$1,FALSE),"")</f>
        <v/>
      </c>
      <c r="D77" s="10" t="str">
        <f>IFERROR(VLOOKUP($B77,手順2!$A$12:$P$107,D$1,FALSE),"")&amp;IFERROR(VLOOKUP($B77,手順3!$A$12:$Q$107,D$1,FALSE),"")</f>
        <v/>
      </c>
      <c r="E77" s="10" t="str">
        <f>IFERROR(VLOOKUP($B77,手順2!$A$12:$P$107,E$1,FALSE),"")&amp;IFERROR(VLOOKUP($B77,手順3!$A$12:$Q$107,E$1,FALSE),"")</f>
        <v/>
      </c>
      <c r="F77" s="10" t="str">
        <f>IFERROR(VLOOKUP($B77,手順2!$A$12:$P$107,F$1,FALSE),"")&amp;IFERROR(VLOOKUP($B77,手順3!$A$12:$Q$107,F$1,FALSE),"")</f>
        <v/>
      </c>
      <c r="G77" s="10" t="str">
        <f>IFERROR(VLOOKUP($B77,手順2!$A$12:$P$107,G$1,FALSE),"")&amp;IFERROR(VLOOKUP($B77,手順3!$A$12:$Q$107,G$1,FALSE),"")</f>
        <v/>
      </c>
      <c r="H77" s="10" t="str">
        <f>IFERROR(VLOOKUP($B77,手順2!$A$12:$P$107,H$1,FALSE),"")&amp;IFERROR(VLOOKUP($B77,手順3!$A$12:$Q$107,H$1,FALSE),"")</f>
        <v/>
      </c>
      <c r="I77" s="10" t="str">
        <f>IFERROR(VLOOKUP($B77,手順2!$A$12:$P$107,I$1,FALSE),"")&amp;IFERROR(VLOOKUP($B77,手順3!$A$12:$Q$107,I$1,FALSE),"")</f>
        <v/>
      </c>
      <c r="J77" s="100" t="str">
        <f>IFERROR(VLOOKUP($B77,手順2!$A$12:$P$107,J$1,FALSE),"")&amp;IFERROR(VLOOKUP($B77,手順3!$A$12:$Q$107,J$1,FALSE),"")</f>
        <v/>
      </c>
      <c r="K77" s="131" t="str">
        <f>IF(J77="","",IF(IFERROR(VLOOKUP($B77,手順2!$A$12:$P$107,K$1,FALSE),"")&amp;IFERROR(VLOOKUP($B77,手順3!$A$12:$Q$107,K$1,FALSE),"")="",0,IFERROR(VLOOKUP($B77,手順2!$A$12:$P$107,K$1,FALSE),"")&amp;IFERROR(VLOOKUP($B77,手順3!$A$12:$Q$107,K$1,FALSE),"")))</f>
        <v/>
      </c>
      <c r="L77" s="131" t="str">
        <f>IF(J77="","",IF(IFERROR(VLOOKUP($B77,手順2!$A$12:$P$107,L$1,FALSE),"")&amp;IFERROR(VLOOKUP($B77,手順3!$A$12:$Q$107,L$1,FALSE),"")="",0,IFERROR(VLOOKUP($B77,手順2!$A$12:$P$107,L$1,FALSE),"")&amp;IFERROR(VLOOKUP($B77,手順3!$A$12:$Q$107,L$1,FALSE),"")))</f>
        <v/>
      </c>
      <c r="M77" s="131" t="str">
        <f>IF(J77="","",IF(IFERROR(VLOOKUP($B77,手順2!$A$12:$P$107,M$1,FALSE),"")&amp;IFERROR(VLOOKUP($B77,手順3!$A$12:$Q$107,M$1,FALSE),"")="",0,IFERROR(VLOOKUP($B77,手順2!$A$12:$P$107,M$1,FALSE),"")&amp;IFERROR(VLOOKUP($B77,手順3!$A$12:$Q$107,M$1,FALSE),"")))</f>
        <v/>
      </c>
      <c r="N77" s="10" t="str">
        <f>IFERROR(VLOOKUP($B77,手順2!$A$12:$P$107,N$1,FALSE),"")&amp;IFERROR(VLOOKUP($B77,手順3!$A$12:$Q$107,N$1,FALSE),"")</f>
        <v/>
      </c>
      <c r="O77" s="136"/>
      <c r="P77" s="136"/>
      <c r="Q77" s="136"/>
      <c r="R77"/>
      <c r="W77" s="41" t="str">
        <f>IF($AA77="","",COUNTIF($AK$18:$AK77,W$17))</f>
        <v/>
      </c>
      <c r="X77" s="41" t="str">
        <f>IF($AA77="","",COUNTIF($AK$18:$AK77,X$17))</f>
        <v/>
      </c>
      <c r="Y77" s="41" t="str">
        <f>IF($AA77="","",COUNTIF($AK$18:$AK77,Y$17))</f>
        <v/>
      </c>
      <c r="Z77" s="41" t="str">
        <f>IF($AA77="","",COUNTIF($AK$18:$AK77,Z$17))</f>
        <v/>
      </c>
      <c r="AA77" s="120" t="str">
        <f t="shared" si="2"/>
        <v/>
      </c>
      <c r="AB77" s="121" t="str">
        <f t="shared" si="3"/>
        <v/>
      </c>
      <c r="AC77" s="42" t="str">
        <f t="shared" si="4"/>
        <v/>
      </c>
      <c r="AD77" s="121" t="str">
        <f t="shared" si="5"/>
        <v/>
      </c>
      <c r="AE77" s="121" t="str">
        <f t="shared" si="6"/>
        <v/>
      </c>
      <c r="AF77" s="121" t="str">
        <f t="shared" si="7"/>
        <v/>
      </c>
      <c r="AG77" s="121" t="str">
        <f t="shared" si="8"/>
        <v/>
      </c>
      <c r="AH77" s="121" t="str">
        <f t="shared" si="9"/>
        <v/>
      </c>
      <c r="AI77" s="121" t="str">
        <f t="shared" si="10"/>
        <v/>
      </c>
      <c r="AJ77" s="121"/>
      <c r="AK77" s="122" t="str">
        <f t="shared" si="11"/>
        <v/>
      </c>
      <c r="AM77">
        <f>種目情報!A60</f>
        <v>0</v>
      </c>
      <c r="AN77">
        <f>種目情報!B60</f>
        <v>0</v>
      </c>
      <c r="AO77">
        <f>種目情報!C60</f>
        <v>0</v>
      </c>
    </row>
    <row r="78" spans="1:41" x14ac:dyDescent="0.45">
      <c r="A78">
        <v>61</v>
      </c>
      <c r="B78" t="str">
        <f>IFERROR(IF(B77=手順3!$A$11,"",IF(B77&lt;=100,IF(手順2!A72=手順５!A78,手順５!A78,手順3!$A$12),B77+1)),"")</f>
        <v/>
      </c>
      <c r="C78" s="10" t="str">
        <f>IFERROR(VLOOKUP($B78,手順2!$A$12:$P$107,C$1,FALSE),"")&amp;IFERROR(VLOOKUP($B78,手順3!$A$12:$Q$107,C$1,FALSE),"")</f>
        <v/>
      </c>
      <c r="D78" s="10" t="str">
        <f>IFERROR(VLOOKUP($B78,手順2!$A$12:$P$107,D$1,FALSE),"")&amp;IFERROR(VLOOKUP($B78,手順3!$A$12:$Q$107,D$1,FALSE),"")</f>
        <v/>
      </c>
      <c r="E78" s="10" t="str">
        <f>IFERROR(VLOOKUP($B78,手順2!$A$12:$P$107,E$1,FALSE),"")&amp;IFERROR(VLOOKUP($B78,手順3!$A$12:$Q$107,E$1,FALSE),"")</f>
        <v/>
      </c>
      <c r="F78" s="10" t="str">
        <f>IFERROR(VLOOKUP($B78,手順2!$A$12:$P$107,F$1,FALSE),"")&amp;IFERROR(VLOOKUP($B78,手順3!$A$12:$Q$107,F$1,FALSE),"")</f>
        <v/>
      </c>
      <c r="G78" s="10" t="str">
        <f>IFERROR(VLOOKUP($B78,手順2!$A$12:$P$107,G$1,FALSE),"")&amp;IFERROR(VLOOKUP($B78,手順3!$A$12:$Q$107,G$1,FALSE),"")</f>
        <v/>
      </c>
      <c r="H78" s="10" t="str">
        <f>IFERROR(VLOOKUP($B78,手順2!$A$12:$P$107,H$1,FALSE),"")&amp;IFERROR(VLOOKUP($B78,手順3!$A$12:$Q$107,H$1,FALSE),"")</f>
        <v/>
      </c>
      <c r="I78" s="10" t="str">
        <f>IFERROR(VLOOKUP($B78,手順2!$A$12:$P$107,I$1,FALSE),"")&amp;IFERROR(VLOOKUP($B78,手順3!$A$12:$Q$107,I$1,FALSE),"")</f>
        <v/>
      </c>
      <c r="J78" s="100" t="str">
        <f>IFERROR(VLOOKUP($B78,手順2!$A$12:$P$107,J$1,FALSE),"")&amp;IFERROR(VLOOKUP($B78,手順3!$A$12:$Q$107,J$1,FALSE),"")</f>
        <v/>
      </c>
      <c r="K78" s="131" t="str">
        <f>IF(J78="","",IF(IFERROR(VLOOKUP($B78,手順2!$A$12:$P$107,K$1,FALSE),"")&amp;IFERROR(VLOOKUP($B78,手順3!$A$12:$Q$107,K$1,FALSE),"")="",0,IFERROR(VLOOKUP($B78,手順2!$A$12:$P$107,K$1,FALSE),"")&amp;IFERROR(VLOOKUP($B78,手順3!$A$12:$Q$107,K$1,FALSE),"")))</f>
        <v/>
      </c>
      <c r="L78" s="131" t="str">
        <f>IF(J78="","",IF(IFERROR(VLOOKUP($B78,手順2!$A$12:$P$107,L$1,FALSE),"")&amp;IFERROR(VLOOKUP($B78,手順3!$A$12:$Q$107,L$1,FALSE),"")="",0,IFERROR(VLOOKUP($B78,手順2!$A$12:$P$107,L$1,FALSE),"")&amp;IFERROR(VLOOKUP($B78,手順3!$A$12:$Q$107,L$1,FALSE),"")))</f>
        <v/>
      </c>
      <c r="M78" s="131" t="str">
        <f>IF(J78="","",IF(IFERROR(VLOOKUP($B78,手順2!$A$12:$P$107,M$1,FALSE),"")&amp;IFERROR(VLOOKUP($B78,手順3!$A$12:$Q$107,M$1,FALSE),"")="",0,IFERROR(VLOOKUP($B78,手順2!$A$12:$P$107,M$1,FALSE),"")&amp;IFERROR(VLOOKUP($B78,手順3!$A$12:$Q$107,M$1,FALSE),"")))</f>
        <v/>
      </c>
      <c r="N78" s="10" t="str">
        <f>IFERROR(VLOOKUP($B78,手順2!$A$12:$P$107,N$1,FALSE),"")&amp;IFERROR(VLOOKUP($B78,手順3!$A$12:$Q$107,N$1,FALSE),"")</f>
        <v/>
      </c>
      <c r="O78" s="136"/>
      <c r="P78" s="136"/>
      <c r="Q78" s="136"/>
      <c r="R78"/>
      <c r="W78" s="41" t="str">
        <f>IF($AA78="","",COUNTIF($AK$18:$AK78,W$17))</f>
        <v/>
      </c>
      <c r="X78" s="41" t="str">
        <f>IF($AA78="","",COUNTIF($AK$18:$AK78,X$17))</f>
        <v/>
      </c>
      <c r="Y78" s="41" t="str">
        <f>IF($AA78="","",COUNTIF($AK$18:$AK78,Y$17))</f>
        <v/>
      </c>
      <c r="Z78" s="41" t="str">
        <f>IF($AA78="","",COUNTIF($AK$18:$AK78,Z$17))</f>
        <v/>
      </c>
      <c r="AA78" s="120" t="str">
        <f t="shared" si="2"/>
        <v/>
      </c>
      <c r="AB78" s="121" t="str">
        <f t="shared" si="3"/>
        <v/>
      </c>
      <c r="AC78" s="42" t="str">
        <f t="shared" si="4"/>
        <v/>
      </c>
      <c r="AD78" s="121" t="str">
        <f t="shared" si="5"/>
        <v/>
      </c>
      <c r="AE78" s="121" t="str">
        <f t="shared" si="6"/>
        <v/>
      </c>
      <c r="AF78" s="121" t="str">
        <f t="shared" si="7"/>
        <v/>
      </c>
      <c r="AG78" s="121" t="str">
        <f t="shared" si="8"/>
        <v/>
      </c>
      <c r="AH78" s="121" t="str">
        <f t="shared" si="9"/>
        <v/>
      </c>
      <c r="AI78" s="121" t="str">
        <f t="shared" si="10"/>
        <v/>
      </c>
      <c r="AJ78" s="121"/>
      <c r="AK78" s="122" t="str">
        <f t="shared" si="11"/>
        <v/>
      </c>
      <c r="AM78">
        <f>種目情報!A61</f>
        <v>0</v>
      </c>
      <c r="AN78">
        <f>種目情報!B61</f>
        <v>0</v>
      </c>
      <c r="AO78">
        <f>種目情報!C61</f>
        <v>0</v>
      </c>
    </row>
    <row r="79" spans="1:41" x14ac:dyDescent="0.45">
      <c r="A79">
        <v>62</v>
      </c>
      <c r="B79" t="str">
        <f>IFERROR(IF(B78=手順3!$A$11,"",IF(B78&lt;=100,IF(手順2!A73=手順５!A79,手順５!A79,手順3!$A$12),B78+1)),"")</f>
        <v/>
      </c>
      <c r="C79" s="10" t="str">
        <f>IFERROR(VLOOKUP($B79,手順2!$A$12:$P$107,C$1,FALSE),"")&amp;IFERROR(VLOOKUP($B79,手順3!$A$12:$Q$107,C$1,FALSE),"")</f>
        <v/>
      </c>
      <c r="D79" s="10" t="str">
        <f>IFERROR(VLOOKUP($B79,手順2!$A$12:$P$107,D$1,FALSE),"")&amp;IFERROR(VLOOKUP($B79,手順3!$A$12:$Q$107,D$1,FALSE),"")</f>
        <v/>
      </c>
      <c r="E79" s="10" t="str">
        <f>IFERROR(VLOOKUP($B79,手順2!$A$12:$P$107,E$1,FALSE),"")&amp;IFERROR(VLOOKUP($B79,手順3!$A$12:$Q$107,E$1,FALSE),"")</f>
        <v/>
      </c>
      <c r="F79" s="10" t="str">
        <f>IFERROR(VLOOKUP($B79,手順2!$A$12:$P$107,F$1,FALSE),"")&amp;IFERROR(VLOOKUP($B79,手順3!$A$12:$Q$107,F$1,FALSE),"")</f>
        <v/>
      </c>
      <c r="G79" s="10" t="str">
        <f>IFERROR(VLOOKUP($B79,手順2!$A$12:$P$107,G$1,FALSE),"")&amp;IFERROR(VLOOKUP($B79,手順3!$A$12:$Q$107,G$1,FALSE),"")</f>
        <v/>
      </c>
      <c r="H79" s="10" t="str">
        <f>IFERROR(VLOOKUP($B79,手順2!$A$12:$P$107,H$1,FALSE),"")&amp;IFERROR(VLOOKUP($B79,手順3!$A$12:$Q$107,H$1,FALSE),"")</f>
        <v/>
      </c>
      <c r="I79" s="10" t="str">
        <f>IFERROR(VLOOKUP($B79,手順2!$A$12:$P$107,I$1,FALSE),"")&amp;IFERROR(VLOOKUP($B79,手順3!$A$12:$Q$107,I$1,FALSE),"")</f>
        <v/>
      </c>
      <c r="J79" s="100" t="str">
        <f>IFERROR(VLOOKUP($B79,手順2!$A$12:$P$107,J$1,FALSE),"")&amp;IFERROR(VLOOKUP($B79,手順3!$A$12:$Q$107,J$1,FALSE),"")</f>
        <v/>
      </c>
      <c r="K79" s="131" t="str">
        <f>IF(J79="","",IF(IFERROR(VLOOKUP($B79,手順2!$A$12:$P$107,K$1,FALSE),"")&amp;IFERROR(VLOOKUP($B79,手順3!$A$12:$Q$107,K$1,FALSE),"")="",0,IFERROR(VLOOKUP($B79,手順2!$A$12:$P$107,K$1,FALSE),"")&amp;IFERROR(VLOOKUP($B79,手順3!$A$12:$Q$107,K$1,FALSE),"")))</f>
        <v/>
      </c>
      <c r="L79" s="131" t="str">
        <f>IF(J79="","",IF(IFERROR(VLOOKUP($B79,手順2!$A$12:$P$107,L$1,FALSE),"")&amp;IFERROR(VLOOKUP($B79,手順3!$A$12:$Q$107,L$1,FALSE),"")="",0,IFERROR(VLOOKUP($B79,手順2!$A$12:$P$107,L$1,FALSE),"")&amp;IFERROR(VLOOKUP($B79,手順3!$A$12:$Q$107,L$1,FALSE),"")))</f>
        <v/>
      </c>
      <c r="M79" s="131" t="str">
        <f>IF(J79="","",IF(IFERROR(VLOOKUP($B79,手順2!$A$12:$P$107,M$1,FALSE),"")&amp;IFERROR(VLOOKUP($B79,手順3!$A$12:$Q$107,M$1,FALSE),"")="",0,IFERROR(VLOOKUP($B79,手順2!$A$12:$P$107,M$1,FALSE),"")&amp;IFERROR(VLOOKUP($B79,手順3!$A$12:$Q$107,M$1,FALSE),"")))</f>
        <v/>
      </c>
      <c r="N79" s="10" t="str">
        <f>IFERROR(VLOOKUP($B79,手順2!$A$12:$P$107,N$1,FALSE),"")&amp;IFERROR(VLOOKUP($B79,手順3!$A$12:$Q$107,N$1,FALSE),"")</f>
        <v/>
      </c>
      <c r="O79" s="136"/>
      <c r="P79" s="136"/>
      <c r="Q79" s="136"/>
      <c r="R79"/>
      <c r="W79" s="41" t="str">
        <f>IF($AA79="","",COUNTIF($AK$18:$AK79,W$17))</f>
        <v/>
      </c>
      <c r="X79" s="41" t="str">
        <f>IF($AA79="","",COUNTIF($AK$18:$AK79,X$17))</f>
        <v/>
      </c>
      <c r="Y79" s="41" t="str">
        <f>IF($AA79="","",COUNTIF($AK$18:$AK79,Y$17))</f>
        <v/>
      </c>
      <c r="Z79" s="41" t="str">
        <f>IF($AA79="","",COUNTIF($AK$18:$AK79,Z$17))</f>
        <v/>
      </c>
      <c r="AA79" s="120" t="str">
        <f t="shared" si="2"/>
        <v/>
      </c>
      <c r="AB79" s="121" t="str">
        <f t="shared" si="3"/>
        <v/>
      </c>
      <c r="AC79" s="42" t="str">
        <f t="shared" si="4"/>
        <v/>
      </c>
      <c r="AD79" s="121" t="str">
        <f t="shared" si="5"/>
        <v/>
      </c>
      <c r="AE79" s="121" t="str">
        <f t="shared" si="6"/>
        <v/>
      </c>
      <c r="AF79" s="121" t="str">
        <f t="shared" si="7"/>
        <v/>
      </c>
      <c r="AG79" s="121" t="str">
        <f t="shared" si="8"/>
        <v/>
      </c>
      <c r="AH79" s="121" t="str">
        <f t="shared" si="9"/>
        <v/>
      </c>
      <c r="AI79" s="121" t="str">
        <f t="shared" si="10"/>
        <v/>
      </c>
      <c r="AJ79" s="121"/>
      <c r="AK79" s="122" t="str">
        <f t="shared" si="11"/>
        <v/>
      </c>
      <c r="AM79">
        <f>種目情報!A62</f>
        <v>0</v>
      </c>
      <c r="AN79">
        <f>種目情報!B62</f>
        <v>0</v>
      </c>
      <c r="AO79">
        <f>種目情報!C62</f>
        <v>0</v>
      </c>
    </row>
    <row r="80" spans="1:41" x14ac:dyDescent="0.45">
      <c r="A80">
        <v>63</v>
      </c>
      <c r="B80" t="str">
        <f>IFERROR(IF(B79=手順3!$A$11,"",IF(B79&lt;=100,IF(手順2!A74=手順５!A80,手順５!A80,手順3!$A$12),B79+1)),"")</f>
        <v/>
      </c>
      <c r="C80" s="10" t="str">
        <f>IFERROR(VLOOKUP($B80,手順2!$A$12:$P$107,C$1,FALSE),"")&amp;IFERROR(VLOOKUP($B80,手順3!$A$12:$Q$107,C$1,FALSE),"")</f>
        <v/>
      </c>
      <c r="D80" s="10" t="str">
        <f>IFERROR(VLOOKUP($B80,手順2!$A$12:$P$107,D$1,FALSE),"")&amp;IFERROR(VLOOKUP($B80,手順3!$A$12:$Q$107,D$1,FALSE),"")</f>
        <v/>
      </c>
      <c r="E80" s="10" t="str">
        <f>IFERROR(VLOOKUP($B80,手順2!$A$12:$P$107,E$1,FALSE),"")&amp;IFERROR(VLOOKUP($B80,手順3!$A$12:$Q$107,E$1,FALSE),"")</f>
        <v/>
      </c>
      <c r="F80" s="10" t="str">
        <f>IFERROR(VLOOKUP($B80,手順2!$A$12:$P$107,F$1,FALSE),"")&amp;IFERROR(VLOOKUP($B80,手順3!$A$12:$Q$107,F$1,FALSE),"")</f>
        <v/>
      </c>
      <c r="G80" s="10" t="str">
        <f>IFERROR(VLOOKUP($B80,手順2!$A$12:$P$107,G$1,FALSE),"")&amp;IFERROR(VLOOKUP($B80,手順3!$A$12:$Q$107,G$1,FALSE),"")</f>
        <v/>
      </c>
      <c r="H80" s="10" t="str">
        <f>IFERROR(VLOOKUP($B80,手順2!$A$12:$P$107,H$1,FALSE),"")&amp;IFERROR(VLOOKUP($B80,手順3!$A$12:$Q$107,H$1,FALSE),"")</f>
        <v/>
      </c>
      <c r="I80" s="10" t="str">
        <f>IFERROR(VLOOKUP($B80,手順2!$A$12:$P$107,I$1,FALSE),"")&amp;IFERROR(VLOOKUP($B80,手順3!$A$12:$Q$107,I$1,FALSE),"")</f>
        <v/>
      </c>
      <c r="J80" s="100" t="str">
        <f>IFERROR(VLOOKUP($B80,手順2!$A$12:$P$107,J$1,FALSE),"")&amp;IFERROR(VLOOKUP($B80,手順3!$A$12:$Q$107,J$1,FALSE),"")</f>
        <v/>
      </c>
      <c r="K80" s="131" t="str">
        <f>IF(J80="","",IF(IFERROR(VLOOKUP($B80,手順2!$A$12:$P$107,K$1,FALSE),"")&amp;IFERROR(VLOOKUP($B80,手順3!$A$12:$Q$107,K$1,FALSE),"")="",0,IFERROR(VLOOKUP($B80,手順2!$A$12:$P$107,K$1,FALSE),"")&amp;IFERROR(VLOOKUP($B80,手順3!$A$12:$Q$107,K$1,FALSE),"")))</f>
        <v/>
      </c>
      <c r="L80" s="131" t="str">
        <f>IF(J80="","",IF(IFERROR(VLOOKUP($B80,手順2!$A$12:$P$107,L$1,FALSE),"")&amp;IFERROR(VLOOKUP($B80,手順3!$A$12:$Q$107,L$1,FALSE),"")="",0,IFERROR(VLOOKUP($B80,手順2!$A$12:$P$107,L$1,FALSE),"")&amp;IFERROR(VLOOKUP($B80,手順3!$A$12:$Q$107,L$1,FALSE),"")))</f>
        <v/>
      </c>
      <c r="M80" s="131" t="str">
        <f>IF(J80="","",IF(IFERROR(VLOOKUP($B80,手順2!$A$12:$P$107,M$1,FALSE),"")&amp;IFERROR(VLOOKUP($B80,手順3!$A$12:$Q$107,M$1,FALSE),"")="",0,IFERROR(VLOOKUP($B80,手順2!$A$12:$P$107,M$1,FALSE),"")&amp;IFERROR(VLOOKUP($B80,手順3!$A$12:$Q$107,M$1,FALSE),"")))</f>
        <v/>
      </c>
      <c r="N80" s="10" t="str">
        <f>IFERROR(VLOOKUP($B80,手順2!$A$12:$P$107,N$1,FALSE),"")&amp;IFERROR(VLOOKUP($B80,手順3!$A$12:$Q$107,N$1,FALSE),"")</f>
        <v/>
      </c>
      <c r="O80" s="136"/>
      <c r="P80" s="136"/>
      <c r="Q80" s="136"/>
      <c r="R80"/>
      <c r="W80" s="41" t="str">
        <f>IF($AA80="","",COUNTIF($AK$18:$AK80,W$17))</f>
        <v/>
      </c>
      <c r="X80" s="41" t="str">
        <f>IF($AA80="","",COUNTIF($AK$18:$AK80,X$17))</f>
        <v/>
      </c>
      <c r="Y80" s="41" t="str">
        <f>IF($AA80="","",COUNTIF($AK$18:$AK80,Y$17))</f>
        <v/>
      </c>
      <c r="Z80" s="41" t="str">
        <f>IF($AA80="","",COUNTIF($AK$18:$AK80,Z$17))</f>
        <v/>
      </c>
      <c r="AA80" s="120" t="str">
        <f t="shared" si="2"/>
        <v/>
      </c>
      <c r="AB80" s="121" t="str">
        <f t="shared" si="3"/>
        <v/>
      </c>
      <c r="AC80" s="42" t="str">
        <f t="shared" si="4"/>
        <v/>
      </c>
      <c r="AD80" s="121" t="str">
        <f t="shared" si="5"/>
        <v/>
      </c>
      <c r="AE80" s="121" t="str">
        <f t="shared" si="6"/>
        <v/>
      </c>
      <c r="AF80" s="121" t="str">
        <f t="shared" si="7"/>
        <v/>
      </c>
      <c r="AG80" s="121" t="str">
        <f t="shared" si="8"/>
        <v/>
      </c>
      <c r="AH80" s="121" t="str">
        <f t="shared" si="9"/>
        <v/>
      </c>
      <c r="AI80" s="121" t="str">
        <f t="shared" si="10"/>
        <v/>
      </c>
      <c r="AJ80" s="121"/>
      <c r="AK80" s="122" t="str">
        <f t="shared" si="11"/>
        <v/>
      </c>
      <c r="AM80">
        <f>種目情報!A63</f>
        <v>0</v>
      </c>
      <c r="AN80">
        <f>種目情報!B63</f>
        <v>0</v>
      </c>
      <c r="AO80">
        <f>種目情報!C63</f>
        <v>0</v>
      </c>
    </row>
    <row r="81" spans="1:41" x14ac:dyDescent="0.45">
      <c r="A81">
        <v>64</v>
      </c>
      <c r="B81" t="str">
        <f>IFERROR(IF(B80=手順3!$A$11,"",IF(B80&lt;=100,IF(手順2!A75=手順５!A81,手順５!A81,手順3!$A$12),B80+1)),"")</f>
        <v/>
      </c>
      <c r="C81" s="10" t="str">
        <f>IFERROR(VLOOKUP($B81,手順2!$A$12:$P$107,C$1,FALSE),"")&amp;IFERROR(VLOOKUP($B81,手順3!$A$12:$Q$107,C$1,FALSE),"")</f>
        <v/>
      </c>
      <c r="D81" s="10" t="str">
        <f>IFERROR(VLOOKUP($B81,手順2!$A$12:$P$107,D$1,FALSE),"")&amp;IFERROR(VLOOKUP($B81,手順3!$A$12:$Q$107,D$1,FALSE),"")</f>
        <v/>
      </c>
      <c r="E81" s="10" t="str">
        <f>IFERROR(VLOOKUP($B81,手順2!$A$12:$P$107,E$1,FALSE),"")&amp;IFERROR(VLOOKUP($B81,手順3!$A$12:$Q$107,E$1,FALSE),"")</f>
        <v/>
      </c>
      <c r="F81" s="10" t="str">
        <f>IFERROR(VLOOKUP($B81,手順2!$A$12:$P$107,F$1,FALSE),"")&amp;IFERROR(VLOOKUP($B81,手順3!$A$12:$Q$107,F$1,FALSE),"")</f>
        <v/>
      </c>
      <c r="G81" s="10" t="str">
        <f>IFERROR(VLOOKUP($B81,手順2!$A$12:$P$107,G$1,FALSE),"")&amp;IFERROR(VLOOKUP($B81,手順3!$A$12:$Q$107,G$1,FALSE),"")</f>
        <v/>
      </c>
      <c r="H81" s="10" t="str">
        <f>IFERROR(VLOOKUP($B81,手順2!$A$12:$P$107,H$1,FALSE),"")&amp;IFERROR(VLOOKUP($B81,手順3!$A$12:$Q$107,H$1,FALSE),"")</f>
        <v/>
      </c>
      <c r="I81" s="10" t="str">
        <f>IFERROR(VLOOKUP($B81,手順2!$A$12:$P$107,I$1,FALSE),"")&amp;IFERROR(VLOOKUP($B81,手順3!$A$12:$Q$107,I$1,FALSE),"")</f>
        <v/>
      </c>
      <c r="J81" s="100" t="str">
        <f>IFERROR(VLOOKUP($B81,手順2!$A$12:$P$107,J$1,FALSE),"")&amp;IFERROR(VLOOKUP($B81,手順3!$A$12:$Q$107,J$1,FALSE),"")</f>
        <v/>
      </c>
      <c r="K81" s="131" t="str">
        <f>IF(J81="","",IF(IFERROR(VLOOKUP($B81,手順2!$A$12:$P$107,K$1,FALSE),"")&amp;IFERROR(VLOOKUP($B81,手順3!$A$12:$Q$107,K$1,FALSE),"")="",0,IFERROR(VLOOKUP($B81,手順2!$A$12:$P$107,K$1,FALSE),"")&amp;IFERROR(VLOOKUP($B81,手順3!$A$12:$Q$107,K$1,FALSE),"")))</f>
        <v/>
      </c>
      <c r="L81" s="131" t="str">
        <f>IF(J81="","",IF(IFERROR(VLOOKUP($B81,手順2!$A$12:$P$107,L$1,FALSE),"")&amp;IFERROR(VLOOKUP($B81,手順3!$A$12:$Q$107,L$1,FALSE),"")="",0,IFERROR(VLOOKUP($B81,手順2!$A$12:$P$107,L$1,FALSE),"")&amp;IFERROR(VLOOKUP($B81,手順3!$A$12:$Q$107,L$1,FALSE),"")))</f>
        <v/>
      </c>
      <c r="M81" s="131" t="str">
        <f>IF(J81="","",IF(IFERROR(VLOOKUP($B81,手順2!$A$12:$P$107,M$1,FALSE),"")&amp;IFERROR(VLOOKUP($B81,手順3!$A$12:$Q$107,M$1,FALSE),"")="",0,IFERROR(VLOOKUP($B81,手順2!$A$12:$P$107,M$1,FALSE),"")&amp;IFERROR(VLOOKUP($B81,手順3!$A$12:$Q$107,M$1,FALSE),"")))</f>
        <v/>
      </c>
      <c r="N81" s="10" t="str">
        <f>IFERROR(VLOOKUP($B81,手順2!$A$12:$P$107,N$1,FALSE),"")&amp;IFERROR(VLOOKUP($B81,手順3!$A$12:$Q$107,N$1,FALSE),"")</f>
        <v/>
      </c>
      <c r="O81" s="136"/>
      <c r="P81" s="136"/>
      <c r="Q81" s="136"/>
      <c r="R81"/>
      <c r="W81" s="41" t="str">
        <f>IF($AA81="","",COUNTIF($AK$18:$AK81,W$17))</f>
        <v/>
      </c>
      <c r="X81" s="41" t="str">
        <f>IF($AA81="","",COUNTIF($AK$18:$AK81,X$17))</f>
        <v/>
      </c>
      <c r="Y81" s="41" t="str">
        <f>IF($AA81="","",COUNTIF($AK$18:$AK81,Y$17))</f>
        <v/>
      </c>
      <c r="Z81" s="41" t="str">
        <f>IF($AA81="","",COUNTIF($AK$18:$AK81,Z$17))</f>
        <v/>
      </c>
      <c r="AA81" s="120" t="str">
        <f t="shared" si="2"/>
        <v/>
      </c>
      <c r="AB81" s="121" t="str">
        <f t="shared" si="3"/>
        <v/>
      </c>
      <c r="AC81" s="42" t="str">
        <f t="shared" si="4"/>
        <v/>
      </c>
      <c r="AD81" s="121" t="str">
        <f t="shared" si="5"/>
        <v/>
      </c>
      <c r="AE81" s="121" t="str">
        <f t="shared" si="6"/>
        <v/>
      </c>
      <c r="AF81" s="121" t="str">
        <f t="shared" si="7"/>
        <v/>
      </c>
      <c r="AG81" s="121" t="str">
        <f t="shared" si="8"/>
        <v/>
      </c>
      <c r="AH81" s="121" t="str">
        <f t="shared" si="9"/>
        <v/>
      </c>
      <c r="AI81" s="121" t="str">
        <f t="shared" si="10"/>
        <v/>
      </c>
      <c r="AJ81" s="121"/>
      <c r="AK81" s="122" t="str">
        <f t="shared" si="11"/>
        <v/>
      </c>
      <c r="AM81">
        <f>種目情報!A64</f>
        <v>0</v>
      </c>
      <c r="AN81">
        <f>種目情報!B64</f>
        <v>0</v>
      </c>
      <c r="AO81">
        <f>種目情報!C64</f>
        <v>0</v>
      </c>
    </row>
    <row r="82" spans="1:41" x14ac:dyDescent="0.45">
      <c r="A82">
        <v>65</v>
      </c>
      <c r="B82" t="str">
        <f>IFERROR(IF(B81=手順3!$A$11,"",IF(B81&lt;=100,IF(手順2!A76=手順５!A82,手順５!A82,手順3!$A$12),B81+1)),"")</f>
        <v/>
      </c>
      <c r="C82" s="10" t="str">
        <f>IFERROR(VLOOKUP($B82,手順2!$A$12:$P$107,C$1,FALSE),"")&amp;IFERROR(VLOOKUP($B82,手順3!$A$12:$Q$107,C$1,FALSE),"")</f>
        <v/>
      </c>
      <c r="D82" s="10" t="str">
        <f>IFERROR(VLOOKUP($B82,手順2!$A$12:$P$107,D$1,FALSE),"")&amp;IFERROR(VLOOKUP($B82,手順3!$A$12:$Q$107,D$1,FALSE),"")</f>
        <v/>
      </c>
      <c r="E82" s="10" t="str">
        <f>IFERROR(VLOOKUP($B82,手順2!$A$12:$P$107,E$1,FALSE),"")&amp;IFERROR(VLOOKUP($B82,手順3!$A$12:$Q$107,E$1,FALSE),"")</f>
        <v/>
      </c>
      <c r="F82" s="10" t="str">
        <f>IFERROR(VLOOKUP($B82,手順2!$A$12:$P$107,F$1,FALSE),"")&amp;IFERROR(VLOOKUP($B82,手順3!$A$12:$Q$107,F$1,FALSE),"")</f>
        <v/>
      </c>
      <c r="G82" s="10" t="str">
        <f>IFERROR(VLOOKUP($B82,手順2!$A$12:$P$107,G$1,FALSE),"")&amp;IFERROR(VLOOKUP($B82,手順3!$A$12:$Q$107,G$1,FALSE),"")</f>
        <v/>
      </c>
      <c r="H82" s="10" t="str">
        <f>IFERROR(VLOOKUP($B82,手順2!$A$12:$P$107,H$1,FALSE),"")&amp;IFERROR(VLOOKUP($B82,手順3!$A$12:$Q$107,H$1,FALSE),"")</f>
        <v/>
      </c>
      <c r="I82" s="10" t="str">
        <f>IFERROR(VLOOKUP($B82,手順2!$A$12:$P$107,I$1,FALSE),"")&amp;IFERROR(VLOOKUP($B82,手順3!$A$12:$Q$107,I$1,FALSE),"")</f>
        <v/>
      </c>
      <c r="J82" s="100" t="str">
        <f>IFERROR(VLOOKUP($B82,手順2!$A$12:$P$107,J$1,FALSE),"")&amp;IFERROR(VLOOKUP($B82,手順3!$A$12:$Q$107,J$1,FALSE),"")</f>
        <v/>
      </c>
      <c r="K82" s="131" t="str">
        <f>IF(J82="","",IF(IFERROR(VLOOKUP($B82,手順2!$A$12:$P$107,K$1,FALSE),"")&amp;IFERROR(VLOOKUP($B82,手順3!$A$12:$Q$107,K$1,FALSE),"")="",0,IFERROR(VLOOKUP($B82,手順2!$A$12:$P$107,K$1,FALSE),"")&amp;IFERROR(VLOOKUP($B82,手順3!$A$12:$Q$107,K$1,FALSE),"")))</f>
        <v/>
      </c>
      <c r="L82" s="131" t="str">
        <f>IF(J82="","",IF(IFERROR(VLOOKUP($B82,手順2!$A$12:$P$107,L$1,FALSE),"")&amp;IFERROR(VLOOKUP($B82,手順3!$A$12:$Q$107,L$1,FALSE),"")="",0,IFERROR(VLOOKUP($B82,手順2!$A$12:$P$107,L$1,FALSE),"")&amp;IFERROR(VLOOKUP($B82,手順3!$A$12:$Q$107,L$1,FALSE),"")))</f>
        <v/>
      </c>
      <c r="M82" s="131" t="str">
        <f>IF(J82="","",IF(IFERROR(VLOOKUP($B82,手順2!$A$12:$P$107,M$1,FALSE),"")&amp;IFERROR(VLOOKUP($B82,手順3!$A$12:$Q$107,M$1,FALSE),"")="",0,IFERROR(VLOOKUP($B82,手順2!$A$12:$P$107,M$1,FALSE),"")&amp;IFERROR(VLOOKUP($B82,手順3!$A$12:$Q$107,M$1,FALSE),"")))</f>
        <v/>
      </c>
      <c r="N82" s="10" t="str">
        <f>IFERROR(VLOOKUP($B82,手順2!$A$12:$P$107,N$1,FALSE),"")&amp;IFERROR(VLOOKUP($B82,手順3!$A$12:$Q$107,N$1,FALSE),"")</f>
        <v/>
      </c>
      <c r="O82" s="136"/>
      <c r="P82" s="136"/>
      <c r="Q82" s="136"/>
      <c r="R82"/>
      <c r="W82" s="41" t="str">
        <f>IF($AA82="","",COUNTIF($AK$18:$AK82,W$17))</f>
        <v/>
      </c>
      <c r="X82" s="41" t="str">
        <f>IF($AA82="","",COUNTIF($AK$18:$AK82,X$17))</f>
        <v/>
      </c>
      <c r="Y82" s="41" t="str">
        <f>IF($AA82="","",COUNTIF($AK$18:$AK82,Y$17))</f>
        <v/>
      </c>
      <c r="Z82" s="41" t="str">
        <f>IF($AA82="","",COUNTIF($AK$18:$AK82,Z$17))</f>
        <v/>
      </c>
      <c r="AA82" s="120" t="str">
        <f t="shared" si="2"/>
        <v/>
      </c>
      <c r="AB82" s="121" t="str">
        <f t="shared" si="3"/>
        <v/>
      </c>
      <c r="AC82" s="42" t="str">
        <f t="shared" si="4"/>
        <v/>
      </c>
      <c r="AD82" s="121" t="str">
        <f t="shared" si="5"/>
        <v/>
      </c>
      <c r="AE82" s="121" t="str">
        <f t="shared" si="6"/>
        <v/>
      </c>
      <c r="AF82" s="121" t="str">
        <f t="shared" si="7"/>
        <v/>
      </c>
      <c r="AG82" s="121" t="str">
        <f t="shared" si="8"/>
        <v/>
      </c>
      <c r="AH82" s="121" t="str">
        <f t="shared" si="9"/>
        <v/>
      </c>
      <c r="AI82" s="121" t="str">
        <f t="shared" si="10"/>
        <v/>
      </c>
      <c r="AJ82" s="121"/>
      <c r="AK82" s="122" t="str">
        <f t="shared" si="11"/>
        <v/>
      </c>
      <c r="AM82">
        <f>種目情報!A65</f>
        <v>0</v>
      </c>
      <c r="AN82">
        <f>種目情報!B65</f>
        <v>0</v>
      </c>
      <c r="AO82">
        <f>種目情報!C65</f>
        <v>0</v>
      </c>
    </row>
    <row r="83" spans="1:41" x14ac:dyDescent="0.45">
      <c r="A83">
        <v>66</v>
      </c>
      <c r="B83" t="str">
        <f>IFERROR(IF(B82=手順3!$A$11,"",IF(B82&lt;=100,IF(手順2!A77=手順５!A83,手順５!A83,手順3!$A$12),B82+1)),"")</f>
        <v/>
      </c>
      <c r="C83" s="10" t="str">
        <f>IFERROR(VLOOKUP($B83,手順2!$A$12:$P$107,C$1,FALSE),"")&amp;IFERROR(VLOOKUP($B83,手順3!$A$12:$Q$107,C$1,FALSE),"")</f>
        <v/>
      </c>
      <c r="D83" s="10" t="str">
        <f>IFERROR(VLOOKUP($B83,手順2!$A$12:$P$107,D$1,FALSE),"")&amp;IFERROR(VLOOKUP($B83,手順3!$A$12:$Q$107,D$1,FALSE),"")</f>
        <v/>
      </c>
      <c r="E83" s="10" t="str">
        <f>IFERROR(VLOOKUP($B83,手順2!$A$12:$P$107,E$1,FALSE),"")&amp;IFERROR(VLOOKUP($B83,手順3!$A$12:$Q$107,E$1,FALSE),"")</f>
        <v/>
      </c>
      <c r="F83" s="10" t="str">
        <f>IFERROR(VLOOKUP($B83,手順2!$A$12:$P$107,F$1,FALSE),"")&amp;IFERROR(VLOOKUP($B83,手順3!$A$12:$Q$107,F$1,FALSE),"")</f>
        <v/>
      </c>
      <c r="G83" s="10" t="str">
        <f>IFERROR(VLOOKUP($B83,手順2!$A$12:$P$107,G$1,FALSE),"")&amp;IFERROR(VLOOKUP($B83,手順3!$A$12:$Q$107,G$1,FALSE),"")</f>
        <v/>
      </c>
      <c r="H83" s="10" t="str">
        <f>IFERROR(VLOOKUP($B83,手順2!$A$12:$P$107,H$1,FALSE),"")&amp;IFERROR(VLOOKUP($B83,手順3!$A$12:$Q$107,H$1,FALSE),"")</f>
        <v/>
      </c>
      <c r="I83" s="10" t="str">
        <f>IFERROR(VLOOKUP($B83,手順2!$A$12:$P$107,I$1,FALSE),"")&amp;IFERROR(VLOOKUP($B83,手順3!$A$12:$Q$107,I$1,FALSE),"")</f>
        <v/>
      </c>
      <c r="J83" s="100" t="str">
        <f>IFERROR(VLOOKUP($B83,手順2!$A$12:$P$107,J$1,FALSE),"")&amp;IFERROR(VLOOKUP($B83,手順3!$A$12:$Q$107,J$1,FALSE),"")</f>
        <v/>
      </c>
      <c r="K83" s="131" t="str">
        <f>IF(J83="","",IF(IFERROR(VLOOKUP($B83,手順2!$A$12:$P$107,K$1,FALSE),"")&amp;IFERROR(VLOOKUP($B83,手順3!$A$12:$Q$107,K$1,FALSE),"")="",0,IFERROR(VLOOKUP($B83,手順2!$A$12:$P$107,K$1,FALSE),"")&amp;IFERROR(VLOOKUP($B83,手順3!$A$12:$Q$107,K$1,FALSE),"")))</f>
        <v/>
      </c>
      <c r="L83" s="131" t="str">
        <f>IF(J83="","",IF(IFERROR(VLOOKUP($B83,手順2!$A$12:$P$107,L$1,FALSE),"")&amp;IFERROR(VLOOKUP($B83,手順3!$A$12:$Q$107,L$1,FALSE),"")="",0,IFERROR(VLOOKUP($B83,手順2!$A$12:$P$107,L$1,FALSE),"")&amp;IFERROR(VLOOKUP($B83,手順3!$A$12:$Q$107,L$1,FALSE),"")))</f>
        <v/>
      </c>
      <c r="M83" s="131" t="str">
        <f>IF(J83="","",IF(IFERROR(VLOOKUP($B83,手順2!$A$12:$P$107,M$1,FALSE),"")&amp;IFERROR(VLOOKUP($B83,手順3!$A$12:$Q$107,M$1,FALSE),"")="",0,IFERROR(VLOOKUP($B83,手順2!$A$12:$P$107,M$1,FALSE),"")&amp;IFERROR(VLOOKUP($B83,手順3!$A$12:$Q$107,M$1,FALSE),"")))</f>
        <v/>
      </c>
      <c r="N83" s="10" t="str">
        <f>IFERROR(VLOOKUP($B83,手順2!$A$12:$P$107,N$1,FALSE),"")&amp;IFERROR(VLOOKUP($B83,手順3!$A$12:$Q$107,N$1,FALSE),"")</f>
        <v/>
      </c>
      <c r="O83" s="136"/>
      <c r="P83" s="136"/>
      <c r="Q83" s="136"/>
      <c r="R83"/>
      <c r="W83" s="41" t="str">
        <f>IF($AA83="","",COUNTIF($AK$18:$AK83,W$17))</f>
        <v/>
      </c>
      <c r="X83" s="41" t="str">
        <f>IF($AA83="","",COUNTIF($AK$18:$AK83,X$17))</f>
        <v/>
      </c>
      <c r="Y83" s="41" t="str">
        <f>IF($AA83="","",COUNTIF($AK$18:$AK83,Y$17))</f>
        <v/>
      </c>
      <c r="Z83" s="41" t="str">
        <f>IF($AA83="","",COUNTIF($AK$18:$AK83,Z$17))</f>
        <v/>
      </c>
      <c r="AA83" s="120" t="str">
        <f t="shared" ref="AA83:AA106" si="12">IF(C83="","",$F$9)</f>
        <v/>
      </c>
      <c r="AB83" s="121" t="str">
        <f t="shared" ref="AB83:AB106" si="13">IF(AA83="","",AE83*100000000+AG83*100+RIGHT(AH83,2))</f>
        <v/>
      </c>
      <c r="AC83" s="42" t="str">
        <f t="shared" ref="AC83:AC106" si="14">IF(C83="","",IF(LEN(D83)+LEN(E83)&lt;4,D83&amp;"    "&amp;E83&amp;"("&amp;H83&amp;")",IF(LEN(D83)+LEN(E83)&gt;4,D83&amp;E83&amp;"("&amp;H83&amp;")",D83&amp;"  "&amp;E83&amp;"("&amp;H83&amp;")")))</f>
        <v/>
      </c>
      <c r="AD83" s="121" t="str">
        <f t="shared" ref="AD83:AD106" si="15">IF(C83="","",F83&amp;" "&amp;G83)</f>
        <v/>
      </c>
      <c r="AE83" s="121" t="str">
        <f t="shared" ref="AE83:AE106" si="16">IF(C83="","",IF(I83="男",1,2))</f>
        <v/>
      </c>
      <c r="AF83" s="121" t="str">
        <f t="shared" ref="AF83:AF106" si="17">IF(C83="","",28)</f>
        <v/>
      </c>
      <c r="AG83" s="121" t="str">
        <f t="shared" ref="AG83:AG106" si="18">IF(C83="","",LEFT(AA83,6))</f>
        <v/>
      </c>
      <c r="AH83" s="121" t="str">
        <f t="shared" ref="AH83:AH106" si="19">IF(C83="","",C83)</f>
        <v/>
      </c>
      <c r="AI83" s="121" t="str">
        <f t="shared" ref="AI83:AI106" si="20">IF(J83="","",IF(VLOOKUP(J83,$AM$18:$AO$102,3,FALSE)&gt;=71,VLOOKUP(J83,$AM$18:$AO$102,2,FALSE)&amp;TEXT(L83,"00")&amp;TEXT(M83,"00"),VLOOKUP(J83,$AM$18:$AO$102,2,FALSE)&amp;TEXT(K83,"00")&amp;TEXT(L83,"00")&amp;TEXT(M83,"00")))</f>
        <v/>
      </c>
      <c r="AJ83" s="121"/>
      <c r="AK83" s="122" t="str">
        <f t="shared" ref="AK83:AK106" si="21">IF(N83="","",N83)</f>
        <v/>
      </c>
      <c r="AM83">
        <f>種目情報!A66</f>
        <v>0</v>
      </c>
      <c r="AN83">
        <f>種目情報!B66</f>
        <v>0</v>
      </c>
      <c r="AO83">
        <f>種目情報!C66</f>
        <v>0</v>
      </c>
    </row>
    <row r="84" spans="1:41" x14ac:dyDescent="0.45">
      <c r="A84">
        <v>67</v>
      </c>
      <c r="B84" t="str">
        <f>IFERROR(IF(B83=手順3!$A$11,"",IF(B83&lt;=100,IF(手順2!A78=手順５!A84,手順５!A84,手順3!$A$12),B83+1)),"")</f>
        <v/>
      </c>
      <c r="C84" s="10" t="str">
        <f>IFERROR(VLOOKUP($B84,手順2!$A$12:$P$107,C$1,FALSE),"")&amp;IFERROR(VLOOKUP($B84,手順3!$A$12:$Q$107,C$1,FALSE),"")</f>
        <v/>
      </c>
      <c r="D84" s="10" t="str">
        <f>IFERROR(VLOOKUP($B84,手順2!$A$12:$P$107,D$1,FALSE),"")&amp;IFERROR(VLOOKUP($B84,手順3!$A$12:$Q$107,D$1,FALSE),"")</f>
        <v/>
      </c>
      <c r="E84" s="10" t="str">
        <f>IFERROR(VLOOKUP($B84,手順2!$A$12:$P$107,E$1,FALSE),"")&amp;IFERROR(VLOOKUP($B84,手順3!$A$12:$Q$107,E$1,FALSE),"")</f>
        <v/>
      </c>
      <c r="F84" s="10" t="str">
        <f>IFERROR(VLOOKUP($B84,手順2!$A$12:$P$107,F$1,FALSE),"")&amp;IFERROR(VLOOKUP($B84,手順3!$A$12:$Q$107,F$1,FALSE),"")</f>
        <v/>
      </c>
      <c r="G84" s="10" t="str">
        <f>IFERROR(VLOOKUP($B84,手順2!$A$12:$P$107,G$1,FALSE),"")&amp;IFERROR(VLOOKUP($B84,手順3!$A$12:$Q$107,G$1,FALSE),"")</f>
        <v/>
      </c>
      <c r="H84" s="10" t="str">
        <f>IFERROR(VLOOKUP($B84,手順2!$A$12:$P$107,H$1,FALSE),"")&amp;IFERROR(VLOOKUP($B84,手順3!$A$12:$Q$107,H$1,FALSE),"")</f>
        <v/>
      </c>
      <c r="I84" s="10" t="str">
        <f>IFERROR(VLOOKUP($B84,手順2!$A$12:$P$107,I$1,FALSE),"")&amp;IFERROR(VLOOKUP($B84,手順3!$A$12:$Q$107,I$1,FALSE),"")</f>
        <v/>
      </c>
      <c r="J84" s="100" t="str">
        <f>IFERROR(VLOOKUP($B84,手順2!$A$12:$P$107,J$1,FALSE),"")&amp;IFERROR(VLOOKUP($B84,手順3!$A$12:$Q$107,J$1,FALSE),"")</f>
        <v/>
      </c>
      <c r="K84" s="131" t="str">
        <f>IF(J84="","",IF(IFERROR(VLOOKUP($B84,手順2!$A$12:$P$107,K$1,FALSE),"")&amp;IFERROR(VLOOKUP($B84,手順3!$A$12:$Q$107,K$1,FALSE),"")="",0,IFERROR(VLOOKUP($B84,手順2!$A$12:$P$107,K$1,FALSE),"")&amp;IFERROR(VLOOKUP($B84,手順3!$A$12:$Q$107,K$1,FALSE),"")))</f>
        <v/>
      </c>
      <c r="L84" s="131" t="str">
        <f>IF(J84="","",IF(IFERROR(VLOOKUP($B84,手順2!$A$12:$P$107,L$1,FALSE),"")&amp;IFERROR(VLOOKUP($B84,手順3!$A$12:$Q$107,L$1,FALSE),"")="",0,IFERROR(VLOOKUP($B84,手順2!$A$12:$P$107,L$1,FALSE),"")&amp;IFERROR(VLOOKUP($B84,手順3!$A$12:$Q$107,L$1,FALSE),"")))</f>
        <v/>
      </c>
      <c r="M84" s="131" t="str">
        <f>IF(J84="","",IF(IFERROR(VLOOKUP($B84,手順2!$A$12:$P$107,M$1,FALSE),"")&amp;IFERROR(VLOOKUP($B84,手順3!$A$12:$Q$107,M$1,FALSE),"")="",0,IFERROR(VLOOKUP($B84,手順2!$A$12:$P$107,M$1,FALSE),"")&amp;IFERROR(VLOOKUP($B84,手順3!$A$12:$Q$107,M$1,FALSE),"")))</f>
        <v/>
      </c>
      <c r="N84" s="10" t="str">
        <f>IFERROR(VLOOKUP($B84,手順2!$A$12:$P$107,N$1,FALSE),"")&amp;IFERROR(VLOOKUP($B84,手順3!$A$12:$Q$107,N$1,FALSE),"")</f>
        <v/>
      </c>
      <c r="O84" s="136"/>
      <c r="P84" s="136"/>
      <c r="Q84" s="136"/>
      <c r="R84"/>
      <c r="W84" s="41" t="str">
        <f>IF($AA84="","",COUNTIF($AK$18:$AK84,W$17))</f>
        <v/>
      </c>
      <c r="X84" s="41" t="str">
        <f>IF($AA84="","",COUNTIF($AK$18:$AK84,X$17))</f>
        <v/>
      </c>
      <c r="Y84" s="41" t="str">
        <f>IF($AA84="","",COUNTIF($AK$18:$AK84,Y$17))</f>
        <v/>
      </c>
      <c r="Z84" s="41" t="str">
        <f>IF($AA84="","",COUNTIF($AK$18:$AK84,Z$17))</f>
        <v/>
      </c>
      <c r="AA84" s="120" t="str">
        <f t="shared" si="12"/>
        <v/>
      </c>
      <c r="AB84" s="121" t="str">
        <f t="shared" si="13"/>
        <v/>
      </c>
      <c r="AC84" s="42" t="str">
        <f t="shared" si="14"/>
        <v/>
      </c>
      <c r="AD84" s="121" t="str">
        <f t="shared" si="15"/>
        <v/>
      </c>
      <c r="AE84" s="121" t="str">
        <f t="shared" si="16"/>
        <v/>
      </c>
      <c r="AF84" s="121" t="str">
        <f t="shared" si="17"/>
        <v/>
      </c>
      <c r="AG84" s="121" t="str">
        <f t="shared" si="18"/>
        <v/>
      </c>
      <c r="AH84" s="121" t="str">
        <f t="shared" si="19"/>
        <v/>
      </c>
      <c r="AI84" s="121" t="str">
        <f t="shared" si="20"/>
        <v/>
      </c>
      <c r="AJ84" s="121"/>
      <c r="AK84" s="122" t="str">
        <f t="shared" si="21"/>
        <v/>
      </c>
      <c r="AM84">
        <f>種目情報!A67</f>
        <v>0</v>
      </c>
      <c r="AN84">
        <f>種目情報!B67</f>
        <v>0</v>
      </c>
      <c r="AO84">
        <f>種目情報!C67</f>
        <v>0</v>
      </c>
    </row>
    <row r="85" spans="1:41" x14ac:dyDescent="0.45">
      <c r="A85">
        <v>68</v>
      </c>
      <c r="B85" t="str">
        <f>IFERROR(IF(B84=手順3!$A$11,"",IF(B84&lt;=100,IF(手順2!A79=手順５!A85,手順５!A85,手順3!$A$12),B84+1)),"")</f>
        <v/>
      </c>
      <c r="C85" s="10" t="str">
        <f>IFERROR(VLOOKUP($B85,手順2!$A$12:$P$107,C$1,FALSE),"")&amp;IFERROR(VLOOKUP($B85,手順3!$A$12:$Q$107,C$1,FALSE),"")</f>
        <v/>
      </c>
      <c r="D85" s="10" t="str">
        <f>IFERROR(VLOOKUP($B85,手順2!$A$12:$P$107,D$1,FALSE),"")&amp;IFERROR(VLOOKUP($B85,手順3!$A$12:$Q$107,D$1,FALSE),"")</f>
        <v/>
      </c>
      <c r="E85" s="10" t="str">
        <f>IFERROR(VLOOKUP($B85,手順2!$A$12:$P$107,E$1,FALSE),"")&amp;IFERROR(VLOOKUP($B85,手順3!$A$12:$Q$107,E$1,FALSE),"")</f>
        <v/>
      </c>
      <c r="F85" s="10" t="str">
        <f>IFERROR(VLOOKUP($B85,手順2!$A$12:$P$107,F$1,FALSE),"")&amp;IFERROR(VLOOKUP($B85,手順3!$A$12:$Q$107,F$1,FALSE),"")</f>
        <v/>
      </c>
      <c r="G85" s="10" t="str">
        <f>IFERROR(VLOOKUP($B85,手順2!$A$12:$P$107,G$1,FALSE),"")&amp;IFERROR(VLOOKUP($B85,手順3!$A$12:$Q$107,G$1,FALSE),"")</f>
        <v/>
      </c>
      <c r="H85" s="10" t="str">
        <f>IFERROR(VLOOKUP($B85,手順2!$A$12:$P$107,H$1,FALSE),"")&amp;IFERROR(VLOOKUP($B85,手順3!$A$12:$Q$107,H$1,FALSE),"")</f>
        <v/>
      </c>
      <c r="I85" s="10" t="str">
        <f>IFERROR(VLOOKUP($B85,手順2!$A$12:$P$107,I$1,FALSE),"")&amp;IFERROR(VLOOKUP($B85,手順3!$A$12:$Q$107,I$1,FALSE),"")</f>
        <v/>
      </c>
      <c r="J85" s="100" t="str">
        <f>IFERROR(VLOOKUP($B85,手順2!$A$12:$P$107,J$1,FALSE),"")&amp;IFERROR(VLOOKUP($B85,手順3!$A$12:$Q$107,J$1,FALSE),"")</f>
        <v/>
      </c>
      <c r="K85" s="131" t="str">
        <f>IF(J85="","",IF(IFERROR(VLOOKUP($B85,手順2!$A$12:$P$107,K$1,FALSE),"")&amp;IFERROR(VLOOKUP($B85,手順3!$A$12:$Q$107,K$1,FALSE),"")="",0,IFERROR(VLOOKUP($B85,手順2!$A$12:$P$107,K$1,FALSE),"")&amp;IFERROR(VLOOKUP($B85,手順3!$A$12:$Q$107,K$1,FALSE),"")))</f>
        <v/>
      </c>
      <c r="L85" s="131" t="str">
        <f>IF(J85="","",IF(IFERROR(VLOOKUP($B85,手順2!$A$12:$P$107,L$1,FALSE),"")&amp;IFERROR(VLOOKUP($B85,手順3!$A$12:$Q$107,L$1,FALSE),"")="",0,IFERROR(VLOOKUP($B85,手順2!$A$12:$P$107,L$1,FALSE),"")&amp;IFERROR(VLOOKUP($B85,手順3!$A$12:$Q$107,L$1,FALSE),"")))</f>
        <v/>
      </c>
      <c r="M85" s="131" t="str">
        <f>IF(J85="","",IF(IFERROR(VLOOKUP($B85,手順2!$A$12:$P$107,M$1,FALSE),"")&amp;IFERROR(VLOOKUP($B85,手順3!$A$12:$Q$107,M$1,FALSE),"")="",0,IFERROR(VLOOKUP($B85,手順2!$A$12:$P$107,M$1,FALSE),"")&amp;IFERROR(VLOOKUP($B85,手順3!$A$12:$Q$107,M$1,FALSE),"")))</f>
        <v/>
      </c>
      <c r="N85" s="10" t="str">
        <f>IFERROR(VLOOKUP($B85,手順2!$A$12:$P$107,N$1,FALSE),"")&amp;IFERROR(VLOOKUP($B85,手順3!$A$12:$Q$107,N$1,FALSE),"")</f>
        <v/>
      </c>
      <c r="O85" s="136"/>
      <c r="P85" s="136"/>
      <c r="Q85" s="136"/>
      <c r="R85"/>
      <c r="W85" s="41" t="str">
        <f>IF($AA85="","",COUNTIF($AK$18:$AK85,W$17))</f>
        <v/>
      </c>
      <c r="X85" s="41" t="str">
        <f>IF($AA85="","",COUNTIF($AK$18:$AK85,X$17))</f>
        <v/>
      </c>
      <c r="Y85" s="41" t="str">
        <f>IF($AA85="","",COUNTIF($AK$18:$AK85,Y$17))</f>
        <v/>
      </c>
      <c r="Z85" s="41" t="str">
        <f>IF($AA85="","",COUNTIF($AK$18:$AK85,Z$17))</f>
        <v/>
      </c>
      <c r="AA85" s="120" t="str">
        <f t="shared" si="12"/>
        <v/>
      </c>
      <c r="AB85" s="121" t="str">
        <f t="shared" si="13"/>
        <v/>
      </c>
      <c r="AC85" s="42" t="str">
        <f t="shared" si="14"/>
        <v/>
      </c>
      <c r="AD85" s="121" t="str">
        <f t="shared" si="15"/>
        <v/>
      </c>
      <c r="AE85" s="121" t="str">
        <f t="shared" si="16"/>
        <v/>
      </c>
      <c r="AF85" s="121" t="str">
        <f t="shared" si="17"/>
        <v/>
      </c>
      <c r="AG85" s="121" t="str">
        <f t="shared" si="18"/>
        <v/>
      </c>
      <c r="AH85" s="121" t="str">
        <f t="shared" si="19"/>
        <v/>
      </c>
      <c r="AI85" s="121" t="str">
        <f t="shared" si="20"/>
        <v/>
      </c>
      <c r="AJ85" s="121"/>
      <c r="AK85" s="122" t="str">
        <f t="shared" si="21"/>
        <v/>
      </c>
      <c r="AM85">
        <f>種目情報!A68</f>
        <v>0</v>
      </c>
      <c r="AN85">
        <f>種目情報!B68</f>
        <v>0</v>
      </c>
      <c r="AO85">
        <f>種目情報!C68</f>
        <v>0</v>
      </c>
    </row>
    <row r="86" spans="1:41" x14ac:dyDescent="0.45">
      <c r="A86">
        <v>69</v>
      </c>
      <c r="B86" t="str">
        <f>IFERROR(IF(B85=手順3!$A$11,"",IF(B85&lt;=100,IF(手順2!A80=手順５!A86,手順５!A86,手順3!$A$12),B85+1)),"")</f>
        <v/>
      </c>
      <c r="C86" s="10" t="str">
        <f>IFERROR(VLOOKUP($B86,手順2!$A$12:$P$107,C$1,FALSE),"")&amp;IFERROR(VLOOKUP($B86,手順3!$A$12:$Q$107,C$1,FALSE),"")</f>
        <v/>
      </c>
      <c r="D86" s="10" t="str">
        <f>IFERROR(VLOOKUP($B86,手順2!$A$12:$P$107,D$1,FALSE),"")&amp;IFERROR(VLOOKUP($B86,手順3!$A$12:$Q$107,D$1,FALSE),"")</f>
        <v/>
      </c>
      <c r="E86" s="10" t="str">
        <f>IFERROR(VLOOKUP($B86,手順2!$A$12:$P$107,E$1,FALSE),"")&amp;IFERROR(VLOOKUP($B86,手順3!$A$12:$Q$107,E$1,FALSE),"")</f>
        <v/>
      </c>
      <c r="F86" s="10" t="str">
        <f>IFERROR(VLOOKUP($B86,手順2!$A$12:$P$107,F$1,FALSE),"")&amp;IFERROR(VLOOKUP($B86,手順3!$A$12:$Q$107,F$1,FALSE),"")</f>
        <v/>
      </c>
      <c r="G86" s="10" t="str">
        <f>IFERROR(VLOOKUP($B86,手順2!$A$12:$P$107,G$1,FALSE),"")&amp;IFERROR(VLOOKUP($B86,手順3!$A$12:$Q$107,G$1,FALSE),"")</f>
        <v/>
      </c>
      <c r="H86" s="10" t="str">
        <f>IFERROR(VLOOKUP($B86,手順2!$A$12:$P$107,H$1,FALSE),"")&amp;IFERROR(VLOOKUP($B86,手順3!$A$12:$Q$107,H$1,FALSE),"")</f>
        <v/>
      </c>
      <c r="I86" s="10" t="str">
        <f>IFERROR(VLOOKUP($B86,手順2!$A$12:$P$107,I$1,FALSE),"")&amp;IFERROR(VLOOKUP($B86,手順3!$A$12:$Q$107,I$1,FALSE),"")</f>
        <v/>
      </c>
      <c r="J86" s="100" t="str">
        <f>IFERROR(VLOOKUP($B86,手順2!$A$12:$P$107,J$1,FALSE),"")&amp;IFERROR(VLOOKUP($B86,手順3!$A$12:$Q$107,J$1,FALSE),"")</f>
        <v/>
      </c>
      <c r="K86" s="131" t="str">
        <f>IF(J86="","",IF(IFERROR(VLOOKUP($B86,手順2!$A$12:$P$107,K$1,FALSE),"")&amp;IFERROR(VLOOKUP($B86,手順3!$A$12:$Q$107,K$1,FALSE),"")="",0,IFERROR(VLOOKUP($B86,手順2!$A$12:$P$107,K$1,FALSE),"")&amp;IFERROR(VLOOKUP($B86,手順3!$A$12:$Q$107,K$1,FALSE),"")))</f>
        <v/>
      </c>
      <c r="L86" s="131" t="str">
        <f>IF(J86="","",IF(IFERROR(VLOOKUP($B86,手順2!$A$12:$P$107,L$1,FALSE),"")&amp;IFERROR(VLOOKUP($B86,手順3!$A$12:$Q$107,L$1,FALSE),"")="",0,IFERROR(VLOOKUP($B86,手順2!$A$12:$P$107,L$1,FALSE),"")&amp;IFERROR(VLOOKUP($B86,手順3!$A$12:$Q$107,L$1,FALSE),"")))</f>
        <v/>
      </c>
      <c r="M86" s="131" t="str">
        <f>IF(J86="","",IF(IFERROR(VLOOKUP($B86,手順2!$A$12:$P$107,M$1,FALSE),"")&amp;IFERROR(VLOOKUP($B86,手順3!$A$12:$Q$107,M$1,FALSE),"")="",0,IFERROR(VLOOKUP($B86,手順2!$A$12:$P$107,M$1,FALSE),"")&amp;IFERROR(VLOOKUP($B86,手順3!$A$12:$Q$107,M$1,FALSE),"")))</f>
        <v/>
      </c>
      <c r="N86" s="10" t="str">
        <f>IFERROR(VLOOKUP($B86,手順2!$A$12:$P$107,N$1,FALSE),"")&amp;IFERROR(VLOOKUP($B86,手順3!$A$12:$Q$107,N$1,FALSE),"")</f>
        <v/>
      </c>
      <c r="O86" s="136"/>
      <c r="P86" s="136"/>
      <c r="Q86" s="136"/>
      <c r="R86"/>
      <c r="W86" s="41" t="str">
        <f>IF($AA86="","",COUNTIF($AK$18:$AK86,W$17))</f>
        <v/>
      </c>
      <c r="X86" s="41" t="str">
        <f>IF($AA86="","",COUNTIF($AK$18:$AK86,X$17))</f>
        <v/>
      </c>
      <c r="Y86" s="41" t="str">
        <f>IF($AA86="","",COUNTIF($AK$18:$AK86,Y$17))</f>
        <v/>
      </c>
      <c r="Z86" s="41" t="str">
        <f>IF($AA86="","",COUNTIF($AK$18:$AK86,Z$17))</f>
        <v/>
      </c>
      <c r="AA86" s="120" t="str">
        <f t="shared" si="12"/>
        <v/>
      </c>
      <c r="AB86" s="121" t="str">
        <f t="shared" si="13"/>
        <v/>
      </c>
      <c r="AC86" s="42" t="str">
        <f t="shared" si="14"/>
        <v/>
      </c>
      <c r="AD86" s="121" t="str">
        <f t="shared" si="15"/>
        <v/>
      </c>
      <c r="AE86" s="121" t="str">
        <f t="shared" si="16"/>
        <v/>
      </c>
      <c r="AF86" s="121" t="str">
        <f t="shared" si="17"/>
        <v/>
      </c>
      <c r="AG86" s="121" t="str">
        <f t="shared" si="18"/>
        <v/>
      </c>
      <c r="AH86" s="121" t="str">
        <f t="shared" si="19"/>
        <v/>
      </c>
      <c r="AI86" s="121" t="str">
        <f t="shared" si="20"/>
        <v/>
      </c>
      <c r="AJ86" s="121"/>
      <c r="AK86" s="122" t="str">
        <f t="shared" si="21"/>
        <v/>
      </c>
      <c r="AM86">
        <f>種目情報!A69</f>
        <v>0</v>
      </c>
      <c r="AN86">
        <f>種目情報!B69</f>
        <v>0</v>
      </c>
      <c r="AO86">
        <f>種目情報!C69</f>
        <v>0</v>
      </c>
    </row>
    <row r="87" spans="1:41" x14ac:dyDescent="0.45">
      <c r="A87">
        <v>70</v>
      </c>
      <c r="B87" t="str">
        <f>IFERROR(IF(B86=手順3!$A$11,"",IF(B86&lt;=100,IF(手順2!A81=手順５!A87,手順５!A87,手順3!$A$12),B86+1)),"")</f>
        <v/>
      </c>
      <c r="C87" s="10" t="str">
        <f>IFERROR(VLOOKUP($B87,手順2!$A$12:$P$107,C$1,FALSE),"")&amp;IFERROR(VLOOKUP($B87,手順3!$A$12:$Q$107,C$1,FALSE),"")</f>
        <v/>
      </c>
      <c r="D87" s="10" t="str">
        <f>IFERROR(VLOOKUP($B87,手順2!$A$12:$P$107,D$1,FALSE),"")&amp;IFERROR(VLOOKUP($B87,手順3!$A$12:$Q$107,D$1,FALSE),"")</f>
        <v/>
      </c>
      <c r="E87" s="10" t="str">
        <f>IFERROR(VLOOKUP($B87,手順2!$A$12:$P$107,E$1,FALSE),"")&amp;IFERROR(VLOOKUP($B87,手順3!$A$12:$Q$107,E$1,FALSE),"")</f>
        <v/>
      </c>
      <c r="F87" s="10" t="str">
        <f>IFERROR(VLOOKUP($B87,手順2!$A$12:$P$107,F$1,FALSE),"")&amp;IFERROR(VLOOKUP($B87,手順3!$A$12:$Q$107,F$1,FALSE),"")</f>
        <v/>
      </c>
      <c r="G87" s="10" t="str">
        <f>IFERROR(VLOOKUP($B87,手順2!$A$12:$P$107,G$1,FALSE),"")&amp;IFERROR(VLOOKUP($B87,手順3!$A$12:$Q$107,G$1,FALSE),"")</f>
        <v/>
      </c>
      <c r="H87" s="10" t="str">
        <f>IFERROR(VLOOKUP($B87,手順2!$A$12:$P$107,H$1,FALSE),"")&amp;IFERROR(VLOOKUP($B87,手順3!$A$12:$Q$107,H$1,FALSE),"")</f>
        <v/>
      </c>
      <c r="I87" s="10" t="str">
        <f>IFERROR(VLOOKUP($B87,手順2!$A$12:$P$107,I$1,FALSE),"")&amp;IFERROR(VLOOKUP($B87,手順3!$A$12:$Q$107,I$1,FALSE),"")</f>
        <v/>
      </c>
      <c r="J87" s="100" t="str">
        <f>IFERROR(VLOOKUP($B87,手順2!$A$12:$P$107,J$1,FALSE),"")&amp;IFERROR(VLOOKUP($B87,手順3!$A$12:$Q$107,J$1,FALSE),"")</f>
        <v/>
      </c>
      <c r="K87" s="131" t="str">
        <f>IF(J87="","",IF(IFERROR(VLOOKUP($B87,手順2!$A$12:$P$107,K$1,FALSE),"")&amp;IFERROR(VLOOKUP($B87,手順3!$A$12:$Q$107,K$1,FALSE),"")="",0,IFERROR(VLOOKUP($B87,手順2!$A$12:$P$107,K$1,FALSE),"")&amp;IFERROR(VLOOKUP($B87,手順3!$A$12:$Q$107,K$1,FALSE),"")))</f>
        <v/>
      </c>
      <c r="L87" s="131" t="str">
        <f>IF(J87="","",IF(IFERROR(VLOOKUP($B87,手順2!$A$12:$P$107,L$1,FALSE),"")&amp;IFERROR(VLOOKUP($B87,手順3!$A$12:$Q$107,L$1,FALSE),"")="",0,IFERROR(VLOOKUP($B87,手順2!$A$12:$P$107,L$1,FALSE),"")&amp;IFERROR(VLOOKUP($B87,手順3!$A$12:$Q$107,L$1,FALSE),"")))</f>
        <v/>
      </c>
      <c r="M87" s="131" t="str">
        <f>IF(J87="","",IF(IFERROR(VLOOKUP($B87,手順2!$A$12:$P$107,M$1,FALSE),"")&amp;IFERROR(VLOOKUP($B87,手順3!$A$12:$Q$107,M$1,FALSE),"")="",0,IFERROR(VLOOKUP($B87,手順2!$A$12:$P$107,M$1,FALSE),"")&amp;IFERROR(VLOOKUP($B87,手順3!$A$12:$Q$107,M$1,FALSE),"")))</f>
        <v/>
      </c>
      <c r="N87" s="10" t="str">
        <f>IFERROR(VLOOKUP($B87,手順2!$A$12:$P$107,N$1,FALSE),"")&amp;IFERROR(VLOOKUP($B87,手順3!$A$12:$Q$107,N$1,FALSE),"")</f>
        <v/>
      </c>
      <c r="O87" s="136"/>
      <c r="P87" s="136"/>
      <c r="Q87" s="136"/>
      <c r="R87"/>
      <c r="W87" s="41" t="str">
        <f>IF($AA87="","",COUNTIF($AK$18:$AK87,W$17))</f>
        <v/>
      </c>
      <c r="X87" s="41" t="str">
        <f>IF($AA87="","",COUNTIF($AK$18:$AK87,X$17))</f>
        <v/>
      </c>
      <c r="Y87" s="41" t="str">
        <f>IF($AA87="","",COUNTIF($AK$18:$AK87,Y$17))</f>
        <v/>
      </c>
      <c r="Z87" s="41" t="str">
        <f>IF($AA87="","",COUNTIF($AK$18:$AK87,Z$17))</f>
        <v/>
      </c>
      <c r="AA87" s="120" t="str">
        <f t="shared" si="12"/>
        <v/>
      </c>
      <c r="AB87" s="121" t="str">
        <f t="shared" si="13"/>
        <v/>
      </c>
      <c r="AC87" s="42" t="str">
        <f t="shared" si="14"/>
        <v/>
      </c>
      <c r="AD87" s="121" t="str">
        <f t="shared" si="15"/>
        <v/>
      </c>
      <c r="AE87" s="121" t="str">
        <f t="shared" si="16"/>
        <v/>
      </c>
      <c r="AF87" s="121" t="str">
        <f t="shared" si="17"/>
        <v/>
      </c>
      <c r="AG87" s="121" t="str">
        <f t="shared" si="18"/>
        <v/>
      </c>
      <c r="AH87" s="121" t="str">
        <f t="shared" si="19"/>
        <v/>
      </c>
      <c r="AI87" s="121" t="str">
        <f t="shared" si="20"/>
        <v/>
      </c>
      <c r="AJ87" s="121"/>
      <c r="AK87" s="122" t="str">
        <f t="shared" si="21"/>
        <v/>
      </c>
      <c r="AM87">
        <f>種目情報!A70</f>
        <v>0</v>
      </c>
      <c r="AN87">
        <f>種目情報!B70</f>
        <v>0</v>
      </c>
      <c r="AO87">
        <f>種目情報!C70</f>
        <v>0</v>
      </c>
    </row>
    <row r="88" spans="1:41" x14ac:dyDescent="0.45">
      <c r="A88">
        <v>71</v>
      </c>
      <c r="B88" t="str">
        <f>IFERROR(IF(B87=手順3!$A$11,"",IF(B87&lt;=100,IF(手順2!A82=手順５!A88,手順５!A88,手順3!$A$12),B87+1)),"")</f>
        <v/>
      </c>
      <c r="C88" s="10" t="str">
        <f>IFERROR(VLOOKUP($B88,手順2!$A$12:$P$107,C$1,FALSE),"")&amp;IFERROR(VLOOKUP($B88,手順3!$A$12:$Q$107,C$1,FALSE),"")</f>
        <v/>
      </c>
      <c r="D88" s="10" t="str">
        <f>IFERROR(VLOOKUP($B88,手順2!$A$12:$P$107,D$1,FALSE),"")&amp;IFERROR(VLOOKUP($B88,手順3!$A$12:$Q$107,D$1,FALSE),"")</f>
        <v/>
      </c>
      <c r="E88" s="10" t="str">
        <f>IFERROR(VLOOKUP($B88,手順2!$A$12:$P$107,E$1,FALSE),"")&amp;IFERROR(VLOOKUP($B88,手順3!$A$12:$Q$107,E$1,FALSE),"")</f>
        <v/>
      </c>
      <c r="F88" s="10" t="str">
        <f>IFERROR(VLOOKUP($B88,手順2!$A$12:$P$107,F$1,FALSE),"")&amp;IFERROR(VLOOKUP($B88,手順3!$A$12:$Q$107,F$1,FALSE),"")</f>
        <v/>
      </c>
      <c r="G88" s="10" t="str">
        <f>IFERROR(VLOOKUP($B88,手順2!$A$12:$P$107,G$1,FALSE),"")&amp;IFERROR(VLOOKUP($B88,手順3!$A$12:$Q$107,G$1,FALSE),"")</f>
        <v/>
      </c>
      <c r="H88" s="10" t="str">
        <f>IFERROR(VLOOKUP($B88,手順2!$A$12:$P$107,H$1,FALSE),"")&amp;IFERROR(VLOOKUP($B88,手順3!$A$12:$Q$107,H$1,FALSE),"")</f>
        <v/>
      </c>
      <c r="I88" s="10" t="str">
        <f>IFERROR(VLOOKUP($B88,手順2!$A$12:$P$107,I$1,FALSE),"")&amp;IFERROR(VLOOKUP($B88,手順3!$A$12:$Q$107,I$1,FALSE),"")</f>
        <v/>
      </c>
      <c r="J88" s="100" t="str">
        <f>IFERROR(VLOOKUP($B88,手順2!$A$12:$P$107,J$1,FALSE),"")&amp;IFERROR(VLOOKUP($B88,手順3!$A$12:$Q$107,J$1,FALSE),"")</f>
        <v/>
      </c>
      <c r="K88" s="131" t="str">
        <f>IF(J88="","",IF(IFERROR(VLOOKUP($B88,手順2!$A$12:$P$107,K$1,FALSE),"")&amp;IFERROR(VLOOKUP($B88,手順3!$A$12:$Q$107,K$1,FALSE),"")="",0,IFERROR(VLOOKUP($B88,手順2!$A$12:$P$107,K$1,FALSE),"")&amp;IFERROR(VLOOKUP($B88,手順3!$A$12:$Q$107,K$1,FALSE),"")))</f>
        <v/>
      </c>
      <c r="L88" s="131" t="str">
        <f>IF(J88="","",IF(IFERROR(VLOOKUP($B88,手順2!$A$12:$P$107,L$1,FALSE),"")&amp;IFERROR(VLOOKUP($B88,手順3!$A$12:$Q$107,L$1,FALSE),"")="",0,IFERROR(VLOOKUP($B88,手順2!$A$12:$P$107,L$1,FALSE),"")&amp;IFERROR(VLOOKUP($B88,手順3!$A$12:$Q$107,L$1,FALSE),"")))</f>
        <v/>
      </c>
      <c r="M88" s="131" t="str">
        <f>IF(J88="","",IF(IFERROR(VLOOKUP($B88,手順2!$A$12:$P$107,M$1,FALSE),"")&amp;IFERROR(VLOOKUP($B88,手順3!$A$12:$Q$107,M$1,FALSE),"")="",0,IFERROR(VLOOKUP($B88,手順2!$A$12:$P$107,M$1,FALSE),"")&amp;IFERROR(VLOOKUP($B88,手順3!$A$12:$Q$107,M$1,FALSE),"")))</f>
        <v/>
      </c>
      <c r="N88" s="10" t="str">
        <f>IFERROR(VLOOKUP($B88,手順2!$A$12:$P$107,N$1,FALSE),"")&amp;IFERROR(VLOOKUP($B88,手順3!$A$12:$Q$107,N$1,FALSE),"")</f>
        <v/>
      </c>
      <c r="O88" s="136"/>
      <c r="P88" s="136"/>
      <c r="Q88" s="136"/>
      <c r="R88"/>
      <c r="W88" s="41" t="str">
        <f>IF($AA88="","",COUNTIF($AK$18:$AK88,W$17))</f>
        <v/>
      </c>
      <c r="X88" s="41" t="str">
        <f>IF($AA88="","",COUNTIF($AK$18:$AK88,X$17))</f>
        <v/>
      </c>
      <c r="Y88" s="41" t="str">
        <f>IF($AA88="","",COUNTIF($AK$18:$AK88,Y$17))</f>
        <v/>
      </c>
      <c r="Z88" s="41" t="str">
        <f>IF($AA88="","",COUNTIF($AK$18:$AK88,Z$17))</f>
        <v/>
      </c>
      <c r="AA88" s="120" t="str">
        <f t="shared" si="12"/>
        <v/>
      </c>
      <c r="AB88" s="121" t="str">
        <f t="shared" si="13"/>
        <v/>
      </c>
      <c r="AC88" s="42" t="str">
        <f t="shared" si="14"/>
        <v/>
      </c>
      <c r="AD88" s="121" t="str">
        <f t="shared" si="15"/>
        <v/>
      </c>
      <c r="AE88" s="121" t="str">
        <f t="shared" si="16"/>
        <v/>
      </c>
      <c r="AF88" s="121" t="str">
        <f t="shared" si="17"/>
        <v/>
      </c>
      <c r="AG88" s="121" t="str">
        <f t="shared" si="18"/>
        <v/>
      </c>
      <c r="AH88" s="121" t="str">
        <f t="shared" si="19"/>
        <v/>
      </c>
      <c r="AI88" s="121" t="str">
        <f t="shared" si="20"/>
        <v/>
      </c>
      <c r="AJ88" s="121"/>
      <c r="AK88" s="122" t="str">
        <f t="shared" si="21"/>
        <v/>
      </c>
      <c r="AM88">
        <f>種目情報!A71</f>
        <v>0</v>
      </c>
      <c r="AN88">
        <f>種目情報!B71</f>
        <v>0</v>
      </c>
      <c r="AO88">
        <f>種目情報!C71</f>
        <v>0</v>
      </c>
    </row>
    <row r="89" spans="1:41" x14ac:dyDescent="0.45">
      <c r="A89">
        <v>72</v>
      </c>
      <c r="B89" t="str">
        <f>IFERROR(IF(B88=手順3!$A$11,"",IF(B88&lt;=100,IF(手順2!A83=手順５!A89,手順５!A89,手順3!$A$12),B88+1)),"")</f>
        <v/>
      </c>
      <c r="C89" s="10" t="str">
        <f>IFERROR(VLOOKUP($B89,手順2!$A$12:$P$107,C$1,FALSE),"")&amp;IFERROR(VLOOKUP($B89,手順3!$A$12:$Q$107,C$1,FALSE),"")</f>
        <v/>
      </c>
      <c r="D89" s="10" t="str">
        <f>IFERROR(VLOOKUP($B89,手順2!$A$12:$P$107,D$1,FALSE),"")&amp;IFERROR(VLOOKUP($B89,手順3!$A$12:$Q$107,D$1,FALSE),"")</f>
        <v/>
      </c>
      <c r="E89" s="10" t="str">
        <f>IFERROR(VLOOKUP($B89,手順2!$A$12:$P$107,E$1,FALSE),"")&amp;IFERROR(VLOOKUP($B89,手順3!$A$12:$Q$107,E$1,FALSE),"")</f>
        <v/>
      </c>
      <c r="F89" s="10" t="str">
        <f>IFERROR(VLOOKUP($B89,手順2!$A$12:$P$107,F$1,FALSE),"")&amp;IFERROR(VLOOKUP($B89,手順3!$A$12:$Q$107,F$1,FALSE),"")</f>
        <v/>
      </c>
      <c r="G89" s="10" t="str">
        <f>IFERROR(VLOOKUP($B89,手順2!$A$12:$P$107,G$1,FALSE),"")&amp;IFERROR(VLOOKUP($B89,手順3!$A$12:$Q$107,G$1,FALSE),"")</f>
        <v/>
      </c>
      <c r="H89" s="10" t="str">
        <f>IFERROR(VLOOKUP($B89,手順2!$A$12:$P$107,H$1,FALSE),"")&amp;IFERROR(VLOOKUP($B89,手順3!$A$12:$Q$107,H$1,FALSE),"")</f>
        <v/>
      </c>
      <c r="I89" s="10" t="str">
        <f>IFERROR(VLOOKUP($B89,手順2!$A$12:$P$107,I$1,FALSE),"")&amp;IFERROR(VLOOKUP($B89,手順3!$A$12:$Q$107,I$1,FALSE),"")</f>
        <v/>
      </c>
      <c r="J89" s="100" t="str">
        <f>IFERROR(VLOOKUP($B89,手順2!$A$12:$P$107,J$1,FALSE),"")&amp;IFERROR(VLOOKUP($B89,手順3!$A$12:$Q$107,J$1,FALSE),"")</f>
        <v/>
      </c>
      <c r="K89" s="131" t="str">
        <f>IF(J89="","",IF(IFERROR(VLOOKUP($B89,手順2!$A$12:$P$107,K$1,FALSE),"")&amp;IFERROR(VLOOKUP($B89,手順3!$A$12:$Q$107,K$1,FALSE),"")="",0,IFERROR(VLOOKUP($B89,手順2!$A$12:$P$107,K$1,FALSE),"")&amp;IFERROR(VLOOKUP($B89,手順3!$A$12:$Q$107,K$1,FALSE),"")))</f>
        <v/>
      </c>
      <c r="L89" s="131" t="str">
        <f>IF(J89="","",IF(IFERROR(VLOOKUP($B89,手順2!$A$12:$P$107,L$1,FALSE),"")&amp;IFERROR(VLOOKUP($B89,手順3!$A$12:$Q$107,L$1,FALSE),"")="",0,IFERROR(VLOOKUP($B89,手順2!$A$12:$P$107,L$1,FALSE),"")&amp;IFERROR(VLOOKUP($B89,手順3!$A$12:$Q$107,L$1,FALSE),"")))</f>
        <v/>
      </c>
      <c r="M89" s="131" t="str">
        <f>IF(J89="","",IF(IFERROR(VLOOKUP($B89,手順2!$A$12:$P$107,M$1,FALSE),"")&amp;IFERROR(VLOOKUP($B89,手順3!$A$12:$Q$107,M$1,FALSE),"")="",0,IFERROR(VLOOKUP($B89,手順2!$A$12:$P$107,M$1,FALSE),"")&amp;IFERROR(VLOOKUP($B89,手順3!$A$12:$Q$107,M$1,FALSE),"")))</f>
        <v/>
      </c>
      <c r="N89" s="10" t="str">
        <f>IFERROR(VLOOKUP($B89,手順2!$A$12:$P$107,N$1,FALSE),"")&amp;IFERROR(VLOOKUP($B89,手順3!$A$12:$Q$107,N$1,FALSE),"")</f>
        <v/>
      </c>
      <c r="O89" s="136"/>
      <c r="P89" s="136"/>
      <c r="Q89" s="136"/>
      <c r="R89"/>
      <c r="W89" s="41" t="str">
        <f>IF($AA89="","",COUNTIF($AK$18:$AK89,W$17))</f>
        <v/>
      </c>
      <c r="X89" s="41" t="str">
        <f>IF($AA89="","",COUNTIF($AK$18:$AK89,X$17))</f>
        <v/>
      </c>
      <c r="Y89" s="41" t="str">
        <f>IF($AA89="","",COUNTIF($AK$18:$AK89,Y$17))</f>
        <v/>
      </c>
      <c r="Z89" s="41" t="str">
        <f>IF($AA89="","",COUNTIF($AK$18:$AK89,Z$17))</f>
        <v/>
      </c>
      <c r="AA89" s="120" t="str">
        <f t="shared" si="12"/>
        <v/>
      </c>
      <c r="AB89" s="121" t="str">
        <f t="shared" si="13"/>
        <v/>
      </c>
      <c r="AC89" s="42" t="str">
        <f t="shared" si="14"/>
        <v/>
      </c>
      <c r="AD89" s="121" t="str">
        <f t="shared" si="15"/>
        <v/>
      </c>
      <c r="AE89" s="121" t="str">
        <f t="shared" si="16"/>
        <v/>
      </c>
      <c r="AF89" s="121" t="str">
        <f t="shared" si="17"/>
        <v/>
      </c>
      <c r="AG89" s="121" t="str">
        <f t="shared" si="18"/>
        <v/>
      </c>
      <c r="AH89" s="121" t="str">
        <f t="shared" si="19"/>
        <v/>
      </c>
      <c r="AI89" s="121" t="str">
        <f t="shared" si="20"/>
        <v/>
      </c>
      <c r="AJ89" s="121"/>
      <c r="AK89" s="122" t="str">
        <f t="shared" si="21"/>
        <v/>
      </c>
      <c r="AM89">
        <f>種目情報!A72</f>
        <v>0</v>
      </c>
      <c r="AN89">
        <f>種目情報!B72</f>
        <v>0</v>
      </c>
      <c r="AO89">
        <f>種目情報!C72</f>
        <v>0</v>
      </c>
    </row>
    <row r="90" spans="1:41" x14ac:dyDescent="0.45">
      <c r="A90">
        <v>73</v>
      </c>
      <c r="B90" t="str">
        <f>IFERROR(IF(B89=手順3!$A$11,"",IF(B89&lt;=100,IF(手順2!A84=手順５!A90,手順５!A90,手順3!$A$12),B89+1)),"")</f>
        <v/>
      </c>
      <c r="C90" s="10" t="str">
        <f>IFERROR(VLOOKUP($B90,手順2!$A$12:$P$107,C$1,FALSE),"")&amp;IFERROR(VLOOKUP($B90,手順3!$A$12:$Q$107,C$1,FALSE),"")</f>
        <v/>
      </c>
      <c r="D90" s="10" t="str">
        <f>IFERROR(VLOOKUP($B90,手順2!$A$12:$P$107,D$1,FALSE),"")&amp;IFERROR(VLOOKUP($B90,手順3!$A$12:$Q$107,D$1,FALSE),"")</f>
        <v/>
      </c>
      <c r="E90" s="10" t="str">
        <f>IFERROR(VLOOKUP($B90,手順2!$A$12:$P$107,E$1,FALSE),"")&amp;IFERROR(VLOOKUP($B90,手順3!$A$12:$Q$107,E$1,FALSE),"")</f>
        <v/>
      </c>
      <c r="F90" s="10" t="str">
        <f>IFERROR(VLOOKUP($B90,手順2!$A$12:$P$107,F$1,FALSE),"")&amp;IFERROR(VLOOKUP($B90,手順3!$A$12:$Q$107,F$1,FALSE),"")</f>
        <v/>
      </c>
      <c r="G90" s="10" t="str">
        <f>IFERROR(VLOOKUP($B90,手順2!$A$12:$P$107,G$1,FALSE),"")&amp;IFERROR(VLOOKUP($B90,手順3!$A$12:$Q$107,G$1,FALSE),"")</f>
        <v/>
      </c>
      <c r="H90" s="10" t="str">
        <f>IFERROR(VLOOKUP($B90,手順2!$A$12:$P$107,H$1,FALSE),"")&amp;IFERROR(VLOOKUP($B90,手順3!$A$12:$Q$107,H$1,FALSE),"")</f>
        <v/>
      </c>
      <c r="I90" s="10" t="str">
        <f>IFERROR(VLOOKUP($B90,手順2!$A$12:$P$107,I$1,FALSE),"")&amp;IFERROR(VLOOKUP($B90,手順3!$A$12:$Q$107,I$1,FALSE),"")</f>
        <v/>
      </c>
      <c r="J90" s="100" t="str">
        <f>IFERROR(VLOOKUP($B90,手順2!$A$12:$P$107,J$1,FALSE),"")&amp;IFERROR(VLOOKUP($B90,手順3!$A$12:$Q$107,J$1,FALSE),"")</f>
        <v/>
      </c>
      <c r="K90" s="131" t="str">
        <f>IF(J90="","",IF(IFERROR(VLOOKUP($B90,手順2!$A$12:$P$107,K$1,FALSE),"")&amp;IFERROR(VLOOKUP($B90,手順3!$A$12:$Q$107,K$1,FALSE),"")="",0,IFERROR(VLOOKUP($B90,手順2!$A$12:$P$107,K$1,FALSE),"")&amp;IFERROR(VLOOKUP($B90,手順3!$A$12:$Q$107,K$1,FALSE),"")))</f>
        <v/>
      </c>
      <c r="L90" s="131" t="str">
        <f>IF(J90="","",IF(IFERROR(VLOOKUP($B90,手順2!$A$12:$P$107,L$1,FALSE),"")&amp;IFERROR(VLOOKUP($B90,手順3!$A$12:$Q$107,L$1,FALSE),"")="",0,IFERROR(VLOOKUP($B90,手順2!$A$12:$P$107,L$1,FALSE),"")&amp;IFERROR(VLOOKUP($B90,手順3!$A$12:$Q$107,L$1,FALSE),"")))</f>
        <v/>
      </c>
      <c r="M90" s="131" t="str">
        <f>IF(J90="","",IF(IFERROR(VLOOKUP($B90,手順2!$A$12:$P$107,M$1,FALSE),"")&amp;IFERROR(VLOOKUP($B90,手順3!$A$12:$Q$107,M$1,FALSE),"")="",0,IFERROR(VLOOKUP($B90,手順2!$A$12:$P$107,M$1,FALSE),"")&amp;IFERROR(VLOOKUP($B90,手順3!$A$12:$Q$107,M$1,FALSE),"")))</f>
        <v/>
      </c>
      <c r="N90" s="10" t="str">
        <f>IFERROR(VLOOKUP($B90,手順2!$A$12:$P$107,N$1,FALSE),"")&amp;IFERROR(VLOOKUP($B90,手順3!$A$12:$Q$107,N$1,FALSE),"")</f>
        <v/>
      </c>
      <c r="O90" s="136"/>
      <c r="P90" s="136"/>
      <c r="Q90" s="136"/>
      <c r="R90"/>
      <c r="W90" s="41" t="str">
        <f>IF($AA90="","",COUNTIF($AK$18:$AK90,W$17))</f>
        <v/>
      </c>
      <c r="X90" s="41" t="str">
        <f>IF($AA90="","",COUNTIF($AK$18:$AK90,X$17))</f>
        <v/>
      </c>
      <c r="Y90" s="41" t="str">
        <f>IF($AA90="","",COUNTIF($AK$18:$AK90,Y$17))</f>
        <v/>
      </c>
      <c r="Z90" s="41" t="str">
        <f>IF($AA90="","",COUNTIF($AK$18:$AK90,Z$17))</f>
        <v/>
      </c>
      <c r="AA90" s="120" t="str">
        <f t="shared" si="12"/>
        <v/>
      </c>
      <c r="AB90" s="121" t="str">
        <f t="shared" si="13"/>
        <v/>
      </c>
      <c r="AC90" s="42" t="str">
        <f t="shared" si="14"/>
        <v/>
      </c>
      <c r="AD90" s="121" t="str">
        <f t="shared" si="15"/>
        <v/>
      </c>
      <c r="AE90" s="121" t="str">
        <f t="shared" si="16"/>
        <v/>
      </c>
      <c r="AF90" s="121" t="str">
        <f t="shared" si="17"/>
        <v/>
      </c>
      <c r="AG90" s="121" t="str">
        <f t="shared" si="18"/>
        <v/>
      </c>
      <c r="AH90" s="121" t="str">
        <f t="shared" si="19"/>
        <v/>
      </c>
      <c r="AI90" s="121" t="str">
        <f t="shared" si="20"/>
        <v/>
      </c>
      <c r="AJ90" s="121"/>
      <c r="AK90" s="122" t="str">
        <f t="shared" si="21"/>
        <v/>
      </c>
      <c r="AM90">
        <f>種目情報!A73</f>
        <v>0</v>
      </c>
      <c r="AN90">
        <f>種目情報!B73</f>
        <v>0</v>
      </c>
      <c r="AO90">
        <f>種目情報!C73</f>
        <v>0</v>
      </c>
    </row>
    <row r="91" spans="1:41" x14ac:dyDescent="0.45">
      <c r="A91">
        <v>74</v>
      </c>
      <c r="B91" t="str">
        <f>IFERROR(IF(B90=手順3!$A$11,"",IF(B90&lt;=100,IF(手順2!A85=手順５!A91,手順５!A91,手順3!$A$12),B90+1)),"")</f>
        <v/>
      </c>
      <c r="C91" s="10" t="str">
        <f>IFERROR(VLOOKUP($B91,手順2!$A$12:$P$107,C$1,FALSE),"")&amp;IFERROR(VLOOKUP($B91,手順3!$A$12:$Q$107,C$1,FALSE),"")</f>
        <v/>
      </c>
      <c r="D91" s="10" t="str">
        <f>IFERROR(VLOOKUP($B91,手順2!$A$12:$P$107,D$1,FALSE),"")&amp;IFERROR(VLOOKUP($B91,手順3!$A$12:$Q$107,D$1,FALSE),"")</f>
        <v/>
      </c>
      <c r="E91" s="10" t="str">
        <f>IFERROR(VLOOKUP($B91,手順2!$A$12:$P$107,E$1,FALSE),"")&amp;IFERROR(VLOOKUP($B91,手順3!$A$12:$Q$107,E$1,FALSE),"")</f>
        <v/>
      </c>
      <c r="F91" s="10" t="str">
        <f>IFERROR(VLOOKUP($B91,手順2!$A$12:$P$107,F$1,FALSE),"")&amp;IFERROR(VLOOKUP($B91,手順3!$A$12:$Q$107,F$1,FALSE),"")</f>
        <v/>
      </c>
      <c r="G91" s="10" t="str">
        <f>IFERROR(VLOOKUP($B91,手順2!$A$12:$P$107,G$1,FALSE),"")&amp;IFERROR(VLOOKUP($B91,手順3!$A$12:$Q$107,G$1,FALSE),"")</f>
        <v/>
      </c>
      <c r="H91" s="10" t="str">
        <f>IFERROR(VLOOKUP($B91,手順2!$A$12:$P$107,H$1,FALSE),"")&amp;IFERROR(VLOOKUP($B91,手順3!$A$12:$Q$107,H$1,FALSE),"")</f>
        <v/>
      </c>
      <c r="I91" s="10" t="str">
        <f>IFERROR(VLOOKUP($B91,手順2!$A$12:$P$107,I$1,FALSE),"")&amp;IFERROR(VLOOKUP($B91,手順3!$A$12:$Q$107,I$1,FALSE),"")</f>
        <v/>
      </c>
      <c r="J91" s="100" t="str">
        <f>IFERROR(VLOOKUP($B91,手順2!$A$12:$P$107,J$1,FALSE),"")&amp;IFERROR(VLOOKUP($B91,手順3!$A$12:$Q$107,J$1,FALSE),"")</f>
        <v/>
      </c>
      <c r="K91" s="131" t="str">
        <f>IF(J91="","",IF(IFERROR(VLOOKUP($B91,手順2!$A$12:$P$107,K$1,FALSE),"")&amp;IFERROR(VLOOKUP($B91,手順3!$A$12:$Q$107,K$1,FALSE),"")="",0,IFERROR(VLOOKUP($B91,手順2!$A$12:$P$107,K$1,FALSE),"")&amp;IFERROR(VLOOKUP($B91,手順3!$A$12:$Q$107,K$1,FALSE),"")))</f>
        <v/>
      </c>
      <c r="L91" s="131" t="str">
        <f>IF(J91="","",IF(IFERROR(VLOOKUP($B91,手順2!$A$12:$P$107,L$1,FALSE),"")&amp;IFERROR(VLOOKUP($B91,手順3!$A$12:$Q$107,L$1,FALSE),"")="",0,IFERROR(VLOOKUP($B91,手順2!$A$12:$P$107,L$1,FALSE),"")&amp;IFERROR(VLOOKUP($B91,手順3!$A$12:$Q$107,L$1,FALSE),"")))</f>
        <v/>
      </c>
      <c r="M91" s="131" t="str">
        <f>IF(J91="","",IF(IFERROR(VLOOKUP($B91,手順2!$A$12:$P$107,M$1,FALSE),"")&amp;IFERROR(VLOOKUP($B91,手順3!$A$12:$Q$107,M$1,FALSE),"")="",0,IFERROR(VLOOKUP($B91,手順2!$A$12:$P$107,M$1,FALSE),"")&amp;IFERROR(VLOOKUP($B91,手順3!$A$12:$Q$107,M$1,FALSE),"")))</f>
        <v/>
      </c>
      <c r="N91" s="10" t="str">
        <f>IFERROR(VLOOKUP($B91,手順2!$A$12:$P$107,N$1,FALSE),"")&amp;IFERROR(VLOOKUP($B91,手順3!$A$12:$Q$107,N$1,FALSE),"")</f>
        <v/>
      </c>
      <c r="O91" s="136"/>
      <c r="P91" s="136"/>
      <c r="Q91" s="136"/>
      <c r="R91"/>
      <c r="W91" s="41" t="str">
        <f>IF($AA91="","",COUNTIF($AK$18:$AK91,W$17))</f>
        <v/>
      </c>
      <c r="X91" s="41" t="str">
        <f>IF($AA91="","",COUNTIF($AK$18:$AK91,X$17))</f>
        <v/>
      </c>
      <c r="Y91" s="41" t="str">
        <f>IF($AA91="","",COUNTIF($AK$18:$AK91,Y$17))</f>
        <v/>
      </c>
      <c r="Z91" s="41" t="str">
        <f>IF($AA91="","",COUNTIF($AK$18:$AK91,Z$17))</f>
        <v/>
      </c>
      <c r="AA91" s="120" t="str">
        <f t="shared" si="12"/>
        <v/>
      </c>
      <c r="AB91" s="121" t="str">
        <f t="shared" si="13"/>
        <v/>
      </c>
      <c r="AC91" s="42" t="str">
        <f t="shared" si="14"/>
        <v/>
      </c>
      <c r="AD91" s="121" t="str">
        <f t="shared" si="15"/>
        <v/>
      </c>
      <c r="AE91" s="121" t="str">
        <f t="shared" si="16"/>
        <v/>
      </c>
      <c r="AF91" s="121" t="str">
        <f t="shared" si="17"/>
        <v/>
      </c>
      <c r="AG91" s="121" t="str">
        <f t="shared" si="18"/>
        <v/>
      </c>
      <c r="AH91" s="121" t="str">
        <f t="shared" si="19"/>
        <v/>
      </c>
      <c r="AI91" s="121" t="str">
        <f t="shared" si="20"/>
        <v/>
      </c>
      <c r="AJ91" s="121"/>
      <c r="AK91" s="122" t="str">
        <f t="shared" si="21"/>
        <v/>
      </c>
      <c r="AM91">
        <f>種目情報!A74</f>
        <v>0</v>
      </c>
      <c r="AN91">
        <f>種目情報!B74</f>
        <v>0</v>
      </c>
      <c r="AO91">
        <f>種目情報!C74</f>
        <v>0</v>
      </c>
    </row>
    <row r="92" spans="1:41" x14ac:dyDescent="0.45">
      <c r="A92">
        <v>75</v>
      </c>
      <c r="B92" t="str">
        <f>IFERROR(IF(B91=手順3!$A$11,"",IF(B91&lt;=100,IF(手順2!A86=手順５!A92,手順５!A92,手順3!$A$12),B91+1)),"")</f>
        <v/>
      </c>
      <c r="C92" s="10" t="str">
        <f>IFERROR(VLOOKUP($B92,手順2!$A$12:$P$107,C$1,FALSE),"")&amp;IFERROR(VLOOKUP($B92,手順3!$A$12:$Q$107,C$1,FALSE),"")</f>
        <v/>
      </c>
      <c r="D92" s="10" t="str">
        <f>IFERROR(VLOOKUP($B92,手順2!$A$12:$P$107,D$1,FALSE),"")&amp;IFERROR(VLOOKUP($B92,手順3!$A$12:$Q$107,D$1,FALSE),"")</f>
        <v/>
      </c>
      <c r="E92" s="10" t="str">
        <f>IFERROR(VLOOKUP($B92,手順2!$A$12:$P$107,E$1,FALSE),"")&amp;IFERROR(VLOOKUP($B92,手順3!$A$12:$Q$107,E$1,FALSE),"")</f>
        <v/>
      </c>
      <c r="F92" s="10" t="str">
        <f>IFERROR(VLOOKUP($B92,手順2!$A$12:$P$107,F$1,FALSE),"")&amp;IFERROR(VLOOKUP($B92,手順3!$A$12:$Q$107,F$1,FALSE),"")</f>
        <v/>
      </c>
      <c r="G92" s="10" t="str">
        <f>IFERROR(VLOOKUP($B92,手順2!$A$12:$P$107,G$1,FALSE),"")&amp;IFERROR(VLOOKUP($B92,手順3!$A$12:$Q$107,G$1,FALSE),"")</f>
        <v/>
      </c>
      <c r="H92" s="10" t="str">
        <f>IFERROR(VLOOKUP($B92,手順2!$A$12:$P$107,H$1,FALSE),"")&amp;IFERROR(VLOOKUP($B92,手順3!$A$12:$Q$107,H$1,FALSE),"")</f>
        <v/>
      </c>
      <c r="I92" s="10" t="str">
        <f>IFERROR(VLOOKUP($B92,手順2!$A$12:$P$107,I$1,FALSE),"")&amp;IFERROR(VLOOKUP($B92,手順3!$A$12:$Q$107,I$1,FALSE),"")</f>
        <v/>
      </c>
      <c r="J92" s="100" t="str">
        <f>IFERROR(VLOOKUP($B92,手順2!$A$12:$P$107,J$1,FALSE),"")&amp;IFERROR(VLOOKUP($B92,手順3!$A$12:$Q$107,J$1,FALSE),"")</f>
        <v/>
      </c>
      <c r="K92" s="131" t="str">
        <f>IF(J92="","",IF(IFERROR(VLOOKUP($B92,手順2!$A$12:$P$107,K$1,FALSE),"")&amp;IFERROR(VLOOKUP($B92,手順3!$A$12:$Q$107,K$1,FALSE),"")="",0,IFERROR(VLOOKUP($B92,手順2!$A$12:$P$107,K$1,FALSE),"")&amp;IFERROR(VLOOKUP($B92,手順3!$A$12:$Q$107,K$1,FALSE),"")))</f>
        <v/>
      </c>
      <c r="L92" s="131" t="str">
        <f>IF(J92="","",IF(IFERROR(VLOOKUP($B92,手順2!$A$12:$P$107,L$1,FALSE),"")&amp;IFERROR(VLOOKUP($B92,手順3!$A$12:$Q$107,L$1,FALSE),"")="",0,IFERROR(VLOOKUP($B92,手順2!$A$12:$P$107,L$1,FALSE),"")&amp;IFERROR(VLOOKUP($B92,手順3!$A$12:$Q$107,L$1,FALSE),"")))</f>
        <v/>
      </c>
      <c r="M92" s="131" t="str">
        <f>IF(J92="","",IF(IFERROR(VLOOKUP($B92,手順2!$A$12:$P$107,M$1,FALSE),"")&amp;IFERROR(VLOOKUP($B92,手順3!$A$12:$Q$107,M$1,FALSE),"")="",0,IFERROR(VLOOKUP($B92,手順2!$A$12:$P$107,M$1,FALSE),"")&amp;IFERROR(VLOOKUP($B92,手順3!$A$12:$Q$107,M$1,FALSE),"")))</f>
        <v/>
      </c>
      <c r="N92" s="10" t="str">
        <f>IFERROR(VLOOKUP($B92,手順2!$A$12:$P$107,N$1,FALSE),"")&amp;IFERROR(VLOOKUP($B92,手順3!$A$12:$Q$107,N$1,FALSE),"")</f>
        <v/>
      </c>
      <c r="O92" s="136"/>
      <c r="P92" s="136"/>
      <c r="Q92" s="136"/>
      <c r="R92"/>
      <c r="W92" s="41" t="str">
        <f>IF($AA92="","",COUNTIF($AK$18:$AK92,W$17))</f>
        <v/>
      </c>
      <c r="X92" s="41" t="str">
        <f>IF($AA92="","",COUNTIF($AK$18:$AK92,X$17))</f>
        <v/>
      </c>
      <c r="Y92" s="41" t="str">
        <f>IF($AA92="","",COUNTIF($AK$18:$AK92,Y$17))</f>
        <v/>
      </c>
      <c r="Z92" s="41" t="str">
        <f>IF($AA92="","",COUNTIF($AK$18:$AK92,Z$17))</f>
        <v/>
      </c>
      <c r="AA92" s="120" t="str">
        <f t="shared" si="12"/>
        <v/>
      </c>
      <c r="AB92" s="121" t="str">
        <f t="shared" si="13"/>
        <v/>
      </c>
      <c r="AC92" s="42" t="str">
        <f t="shared" si="14"/>
        <v/>
      </c>
      <c r="AD92" s="121" t="str">
        <f t="shared" si="15"/>
        <v/>
      </c>
      <c r="AE92" s="121" t="str">
        <f t="shared" si="16"/>
        <v/>
      </c>
      <c r="AF92" s="121" t="str">
        <f t="shared" si="17"/>
        <v/>
      </c>
      <c r="AG92" s="121" t="str">
        <f t="shared" si="18"/>
        <v/>
      </c>
      <c r="AH92" s="121" t="str">
        <f t="shared" si="19"/>
        <v/>
      </c>
      <c r="AI92" s="121" t="str">
        <f t="shared" si="20"/>
        <v/>
      </c>
      <c r="AJ92" s="121"/>
      <c r="AK92" s="122" t="str">
        <f t="shared" si="21"/>
        <v/>
      </c>
      <c r="AM92">
        <f>種目情報!A75</f>
        <v>0</v>
      </c>
      <c r="AN92">
        <f>種目情報!B75</f>
        <v>0</v>
      </c>
      <c r="AO92">
        <f>種目情報!C75</f>
        <v>0</v>
      </c>
    </row>
    <row r="93" spans="1:41" x14ac:dyDescent="0.45">
      <c r="A93">
        <v>76</v>
      </c>
      <c r="B93" t="str">
        <f>IFERROR(IF(B92=手順3!$A$11,"",IF(B92&lt;=100,IF(手順2!A87=手順５!A93,手順５!A93,手順3!$A$12),B92+1)),"")</f>
        <v/>
      </c>
      <c r="C93" s="10" t="str">
        <f>IFERROR(VLOOKUP($B93,手順2!$A$12:$P$107,C$1,FALSE),"")&amp;IFERROR(VLOOKUP($B93,手順3!$A$12:$Q$107,C$1,FALSE),"")</f>
        <v/>
      </c>
      <c r="D93" s="10" t="str">
        <f>IFERROR(VLOOKUP($B93,手順2!$A$12:$P$107,D$1,FALSE),"")&amp;IFERROR(VLOOKUP($B93,手順3!$A$12:$Q$107,D$1,FALSE),"")</f>
        <v/>
      </c>
      <c r="E93" s="10" t="str">
        <f>IFERROR(VLOOKUP($B93,手順2!$A$12:$P$107,E$1,FALSE),"")&amp;IFERROR(VLOOKUP($B93,手順3!$A$12:$Q$107,E$1,FALSE),"")</f>
        <v/>
      </c>
      <c r="F93" s="10" t="str">
        <f>IFERROR(VLOOKUP($B93,手順2!$A$12:$P$107,F$1,FALSE),"")&amp;IFERROR(VLOOKUP($B93,手順3!$A$12:$Q$107,F$1,FALSE),"")</f>
        <v/>
      </c>
      <c r="G93" s="10" t="str">
        <f>IFERROR(VLOOKUP($B93,手順2!$A$12:$P$107,G$1,FALSE),"")&amp;IFERROR(VLOOKUP($B93,手順3!$A$12:$Q$107,G$1,FALSE),"")</f>
        <v/>
      </c>
      <c r="H93" s="10" t="str">
        <f>IFERROR(VLOOKUP($B93,手順2!$A$12:$P$107,H$1,FALSE),"")&amp;IFERROR(VLOOKUP($B93,手順3!$A$12:$Q$107,H$1,FALSE),"")</f>
        <v/>
      </c>
      <c r="I93" s="10" t="str">
        <f>IFERROR(VLOOKUP($B93,手順2!$A$12:$P$107,I$1,FALSE),"")&amp;IFERROR(VLOOKUP($B93,手順3!$A$12:$Q$107,I$1,FALSE),"")</f>
        <v/>
      </c>
      <c r="J93" s="100" t="str">
        <f>IFERROR(VLOOKUP($B93,手順2!$A$12:$P$107,J$1,FALSE),"")&amp;IFERROR(VLOOKUP($B93,手順3!$A$12:$Q$107,J$1,FALSE),"")</f>
        <v/>
      </c>
      <c r="K93" s="131" t="str">
        <f>IF(J93="","",IF(IFERROR(VLOOKUP($B93,手順2!$A$12:$P$107,K$1,FALSE),"")&amp;IFERROR(VLOOKUP($B93,手順3!$A$12:$Q$107,K$1,FALSE),"")="",0,IFERROR(VLOOKUP($B93,手順2!$A$12:$P$107,K$1,FALSE),"")&amp;IFERROR(VLOOKUP($B93,手順3!$A$12:$Q$107,K$1,FALSE),"")))</f>
        <v/>
      </c>
      <c r="L93" s="131" t="str">
        <f>IF(J93="","",IF(IFERROR(VLOOKUP($B93,手順2!$A$12:$P$107,L$1,FALSE),"")&amp;IFERROR(VLOOKUP($B93,手順3!$A$12:$Q$107,L$1,FALSE),"")="",0,IFERROR(VLOOKUP($B93,手順2!$A$12:$P$107,L$1,FALSE),"")&amp;IFERROR(VLOOKUP($B93,手順3!$A$12:$Q$107,L$1,FALSE),"")))</f>
        <v/>
      </c>
      <c r="M93" s="131" t="str">
        <f>IF(J93="","",IF(IFERROR(VLOOKUP($B93,手順2!$A$12:$P$107,M$1,FALSE),"")&amp;IFERROR(VLOOKUP($B93,手順3!$A$12:$Q$107,M$1,FALSE),"")="",0,IFERROR(VLOOKUP($B93,手順2!$A$12:$P$107,M$1,FALSE),"")&amp;IFERROR(VLOOKUP($B93,手順3!$A$12:$Q$107,M$1,FALSE),"")))</f>
        <v/>
      </c>
      <c r="N93" s="10" t="str">
        <f>IFERROR(VLOOKUP($B93,手順2!$A$12:$P$107,N$1,FALSE),"")&amp;IFERROR(VLOOKUP($B93,手順3!$A$12:$Q$107,N$1,FALSE),"")</f>
        <v/>
      </c>
      <c r="O93" s="136"/>
      <c r="P93" s="136"/>
      <c r="Q93" s="136"/>
      <c r="R93"/>
      <c r="W93" s="41" t="str">
        <f>IF($AA93="","",COUNTIF($AK$18:$AK93,W$17))</f>
        <v/>
      </c>
      <c r="X93" s="41" t="str">
        <f>IF($AA93="","",COUNTIF($AK$18:$AK93,X$17))</f>
        <v/>
      </c>
      <c r="Y93" s="41" t="str">
        <f>IF($AA93="","",COUNTIF($AK$18:$AK93,Y$17))</f>
        <v/>
      </c>
      <c r="Z93" s="41" t="str">
        <f>IF($AA93="","",COUNTIF($AK$18:$AK93,Z$17))</f>
        <v/>
      </c>
      <c r="AA93" s="120" t="str">
        <f t="shared" si="12"/>
        <v/>
      </c>
      <c r="AB93" s="121" t="str">
        <f t="shared" si="13"/>
        <v/>
      </c>
      <c r="AC93" s="42" t="str">
        <f t="shared" si="14"/>
        <v/>
      </c>
      <c r="AD93" s="121" t="str">
        <f t="shared" si="15"/>
        <v/>
      </c>
      <c r="AE93" s="121" t="str">
        <f t="shared" si="16"/>
        <v/>
      </c>
      <c r="AF93" s="121" t="str">
        <f t="shared" si="17"/>
        <v/>
      </c>
      <c r="AG93" s="121" t="str">
        <f t="shared" si="18"/>
        <v/>
      </c>
      <c r="AH93" s="121" t="str">
        <f t="shared" si="19"/>
        <v/>
      </c>
      <c r="AI93" s="121" t="str">
        <f t="shared" si="20"/>
        <v/>
      </c>
      <c r="AJ93" s="121"/>
      <c r="AK93" s="122" t="str">
        <f t="shared" si="21"/>
        <v/>
      </c>
      <c r="AM93">
        <f>種目情報!A76</f>
        <v>0</v>
      </c>
      <c r="AN93">
        <f>種目情報!B76</f>
        <v>0</v>
      </c>
      <c r="AO93">
        <f>種目情報!C76</f>
        <v>0</v>
      </c>
    </row>
    <row r="94" spans="1:41" x14ac:dyDescent="0.45">
      <c r="A94">
        <v>77</v>
      </c>
      <c r="B94" t="str">
        <f>IFERROR(IF(B93=手順3!$A$11,"",IF(B93&lt;=100,IF(手順2!A88=手順５!A94,手順５!A94,手順3!$A$12),B93+1)),"")</f>
        <v/>
      </c>
      <c r="C94" s="10" t="str">
        <f>IFERROR(VLOOKUP($B94,手順2!$A$12:$P$107,C$1,FALSE),"")&amp;IFERROR(VLOOKUP($B94,手順3!$A$12:$Q$107,C$1,FALSE),"")</f>
        <v/>
      </c>
      <c r="D94" s="10" t="str">
        <f>IFERROR(VLOOKUP($B94,手順2!$A$12:$P$107,D$1,FALSE),"")&amp;IFERROR(VLOOKUP($B94,手順3!$A$12:$Q$107,D$1,FALSE),"")</f>
        <v/>
      </c>
      <c r="E94" s="10" t="str">
        <f>IFERROR(VLOOKUP($B94,手順2!$A$12:$P$107,E$1,FALSE),"")&amp;IFERROR(VLOOKUP($B94,手順3!$A$12:$Q$107,E$1,FALSE),"")</f>
        <v/>
      </c>
      <c r="F94" s="10" t="str">
        <f>IFERROR(VLOOKUP($B94,手順2!$A$12:$P$107,F$1,FALSE),"")&amp;IFERROR(VLOOKUP($B94,手順3!$A$12:$Q$107,F$1,FALSE),"")</f>
        <v/>
      </c>
      <c r="G94" s="10" t="str">
        <f>IFERROR(VLOOKUP($B94,手順2!$A$12:$P$107,G$1,FALSE),"")&amp;IFERROR(VLOOKUP($B94,手順3!$A$12:$Q$107,G$1,FALSE),"")</f>
        <v/>
      </c>
      <c r="H94" s="10" t="str">
        <f>IFERROR(VLOOKUP($B94,手順2!$A$12:$P$107,H$1,FALSE),"")&amp;IFERROR(VLOOKUP($B94,手順3!$A$12:$Q$107,H$1,FALSE),"")</f>
        <v/>
      </c>
      <c r="I94" s="10" t="str">
        <f>IFERROR(VLOOKUP($B94,手順2!$A$12:$P$107,I$1,FALSE),"")&amp;IFERROR(VLOOKUP($B94,手順3!$A$12:$Q$107,I$1,FALSE),"")</f>
        <v/>
      </c>
      <c r="J94" s="100" t="str">
        <f>IFERROR(VLOOKUP($B94,手順2!$A$12:$P$107,J$1,FALSE),"")&amp;IFERROR(VLOOKUP($B94,手順3!$A$12:$Q$107,J$1,FALSE),"")</f>
        <v/>
      </c>
      <c r="K94" s="131" t="str">
        <f>IF(J94="","",IF(IFERROR(VLOOKUP($B94,手順2!$A$12:$P$107,K$1,FALSE),"")&amp;IFERROR(VLOOKUP($B94,手順3!$A$12:$Q$107,K$1,FALSE),"")="",0,IFERROR(VLOOKUP($B94,手順2!$A$12:$P$107,K$1,FALSE),"")&amp;IFERROR(VLOOKUP($B94,手順3!$A$12:$Q$107,K$1,FALSE),"")))</f>
        <v/>
      </c>
      <c r="L94" s="131" t="str">
        <f>IF(J94="","",IF(IFERROR(VLOOKUP($B94,手順2!$A$12:$P$107,L$1,FALSE),"")&amp;IFERROR(VLOOKUP($B94,手順3!$A$12:$Q$107,L$1,FALSE),"")="",0,IFERROR(VLOOKUP($B94,手順2!$A$12:$P$107,L$1,FALSE),"")&amp;IFERROR(VLOOKUP($B94,手順3!$A$12:$Q$107,L$1,FALSE),"")))</f>
        <v/>
      </c>
      <c r="M94" s="131" t="str">
        <f>IF(J94="","",IF(IFERROR(VLOOKUP($B94,手順2!$A$12:$P$107,M$1,FALSE),"")&amp;IFERROR(VLOOKUP($B94,手順3!$A$12:$Q$107,M$1,FALSE),"")="",0,IFERROR(VLOOKUP($B94,手順2!$A$12:$P$107,M$1,FALSE),"")&amp;IFERROR(VLOOKUP($B94,手順3!$A$12:$Q$107,M$1,FALSE),"")))</f>
        <v/>
      </c>
      <c r="N94" s="10" t="str">
        <f>IFERROR(VLOOKUP($B94,手順2!$A$12:$P$107,N$1,FALSE),"")&amp;IFERROR(VLOOKUP($B94,手順3!$A$12:$Q$107,N$1,FALSE),"")</f>
        <v/>
      </c>
      <c r="O94" s="136"/>
      <c r="P94" s="136"/>
      <c r="Q94" s="136"/>
      <c r="R94"/>
      <c r="W94" s="41" t="str">
        <f>IF($AA94="","",COUNTIF($AK$18:$AK94,W$17))</f>
        <v/>
      </c>
      <c r="X94" s="41" t="str">
        <f>IF($AA94="","",COUNTIF($AK$18:$AK94,X$17))</f>
        <v/>
      </c>
      <c r="Y94" s="41" t="str">
        <f>IF($AA94="","",COUNTIF($AK$18:$AK94,Y$17))</f>
        <v/>
      </c>
      <c r="Z94" s="41" t="str">
        <f>IF($AA94="","",COUNTIF($AK$18:$AK94,Z$17))</f>
        <v/>
      </c>
      <c r="AA94" s="120" t="str">
        <f t="shared" si="12"/>
        <v/>
      </c>
      <c r="AB94" s="121" t="str">
        <f t="shared" si="13"/>
        <v/>
      </c>
      <c r="AC94" s="42" t="str">
        <f t="shared" si="14"/>
        <v/>
      </c>
      <c r="AD94" s="121" t="str">
        <f t="shared" si="15"/>
        <v/>
      </c>
      <c r="AE94" s="121" t="str">
        <f t="shared" si="16"/>
        <v/>
      </c>
      <c r="AF94" s="121" t="str">
        <f t="shared" si="17"/>
        <v/>
      </c>
      <c r="AG94" s="121" t="str">
        <f t="shared" si="18"/>
        <v/>
      </c>
      <c r="AH94" s="121" t="str">
        <f t="shared" si="19"/>
        <v/>
      </c>
      <c r="AI94" s="121" t="str">
        <f t="shared" si="20"/>
        <v/>
      </c>
      <c r="AJ94" s="121"/>
      <c r="AK94" s="122" t="str">
        <f t="shared" si="21"/>
        <v/>
      </c>
      <c r="AM94">
        <f>種目情報!A77</f>
        <v>0</v>
      </c>
      <c r="AN94">
        <f>種目情報!B77</f>
        <v>0</v>
      </c>
      <c r="AO94">
        <f>種目情報!C77</f>
        <v>0</v>
      </c>
    </row>
    <row r="95" spans="1:41" x14ac:dyDescent="0.45">
      <c r="A95">
        <v>78</v>
      </c>
      <c r="B95" t="str">
        <f>IFERROR(IF(B94=手順3!$A$11,"",IF(B94&lt;=100,IF(手順2!A89=手順５!A95,手順５!A95,手順3!$A$12),B94+1)),"")</f>
        <v/>
      </c>
      <c r="C95" s="10" t="str">
        <f>IFERROR(VLOOKUP($B95,手順2!$A$12:$P$107,C$1,FALSE),"")&amp;IFERROR(VLOOKUP($B95,手順3!$A$12:$Q$107,C$1,FALSE),"")</f>
        <v/>
      </c>
      <c r="D95" s="10" t="str">
        <f>IFERROR(VLOOKUP($B95,手順2!$A$12:$P$107,D$1,FALSE),"")&amp;IFERROR(VLOOKUP($B95,手順3!$A$12:$Q$107,D$1,FALSE),"")</f>
        <v/>
      </c>
      <c r="E95" s="10" t="str">
        <f>IFERROR(VLOOKUP($B95,手順2!$A$12:$P$107,E$1,FALSE),"")&amp;IFERROR(VLOOKUP($B95,手順3!$A$12:$Q$107,E$1,FALSE),"")</f>
        <v/>
      </c>
      <c r="F95" s="10" t="str">
        <f>IFERROR(VLOOKUP($B95,手順2!$A$12:$P$107,F$1,FALSE),"")&amp;IFERROR(VLOOKUP($B95,手順3!$A$12:$Q$107,F$1,FALSE),"")</f>
        <v/>
      </c>
      <c r="G95" s="10" t="str">
        <f>IFERROR(VLOOKUP($B95,手順2!$A$12:$P$107,G$1,FALSE),"")&amp;IFERROR(VLOOKUP($B95,手順3!$A$12:$Q$107,G$1,FALSE),"")</f>
        <v/>
      </c>
      <c r="H95" s="10" t="str">
        <f>IFERROR(VLOOKUP($B95,手順2!$A$12:$P$107,H$1,FALSE),"")&amp;IFERROR(VLOOKUP($B95,手順3!$A$12:$Q$107,H$1,FALSE),"")</f>
        <v/>
      </c>
      <c r="I95" s="10" t="str">
        <f>IFERROR(VLOOKUP($B95,手順2!$A$12:$P$107,I$1,FALSE),"")&amp;IFERROR(VLOOKUP($B95,手順3!$A$12:$Q$107,I$1,FALSE),"")</f>
        <v/>
      </c>
      <c r="J95" s="100" t="str">
        <f>IFERROR(VLOOKUP($B95,手順2!$A$12:$P$107,J$1,FALSE),"")&amp;IFERROR(VLOOKUP($B95,手順3!$A$12:$Q$107,J$1,FALSE),"")</f>
        <v/>
      </c>
      <c r="K95" s="131" t="str">
        <f>IF(J95="","",IF(IFERROR(VLOOKUP($B95,手順2!$A$12:$P$107,K$1,FALSE),"")&amp;IFERROR(VLOOKUP($B95,手順3!$A$12:$Q$107,K$1,FALSE),"")="",0,IFERROR(VLOOKUP($B95,手順2!$A$12:$P$107,K$1,FALSE),"")&amp;IFERROR(VLOOKUP($B95,手順3!$A$12:$Q$107,K$1,FALSE),"")))</f>
        <v/>
      </c>
      <c r="L95" s="131" t="str">
        <f>IF(J95="","",IF(IFERROR(VLOOKUP($B95,手順2!$A$12:$P$107,L$1,FALSE),"")&amp;IFERROR(VLOOKUP($B95,手順3!$A$12:$Q$107,L$1,FALSE),"")="",0,IFERROR(VLOOKUP($B95,手順2!$A$12:$P$107,L$1,FALSE),"")&amp;IFERROR(VLOOKUP($B95,手順3!$A$12:$Q$107,L$1,FALSE),"")))</f>
        <v/>
      </c>
      <c r="M95" s="131" t="str">
        <f>IF(J95="","",IF(IFERROR(VLOOKUP($B95,手順2!$A$12:$P$107,M$1,FALSE),"")&amp;IFERROR(VLOOKUP($B95,手順3!$A$12:$Q$107,M$1,FALSE),"")="",0,IFERROR(VLOOKUP($B95,手順2!$A$12:$P$107,M$1,FALSE),"")&amp;IFERROR(VLOOKUP($B95,手順3!$A$12:$Q$107,M$1,FALSE),"")))</f>
        <v/>
      </c>
      <c r="N95" s="10" t="str">
        <f>IFERROR(VLOOKUP($B95,手順2!$A$12:$P$107,N$1,FALSE),"")&amp;IFERROR(VLOOKUP($B95,手順3!$A$12:$Q$107,N$1,FALSE),"")</f>
        <v/>
      </c>
      <c r="O95" s="136"/>
      <c r="P95" s="136"/>
      <c r="Q95" s="136"/>
      <c r="R95"/>
      <c r="W95" s="41" t="str">
        <f>IF($AA95="","",COUNTIF($AK$18:$AK95,W$17))</f>
        <v/>
      </c>
      <c r="X95" s="41" t="str">
        <f>IF($AA95="","",COUNTIF($AK$18:$AK95,X$17))</f>
        <v/>
      </c>
      <c r="Y95" s="41" t="str">
        <f>IF($AA95="","",COUNTIF($AK$18:$AK95,Y$17))</f>
        <v/>
      </c>
      <c r="Z95" s="41" t="str">
        <f>IF($AA95="","",COUNTIF($AK$18:$AK95,Z$17))</f>
        <v/>
      </c>
      <c r="AA95" s="120" t="str">
        <f t="shared" si="12"/>
        <v/>
      </c>
      <c r="AB95" s="121" t="str">
        <f t="shared" si="13"/>
        <v/>
      </c>
      <c r="AC95" s="42" t="str">
        <f t="shared" si="14"/>
        <v/>
      </c>
      <c r="AD95" s="121" t="str">
        <f t="shared" si="15"/>
        <v/>
      </c>
      <c r="AE95" s="121" t="str">
        <f t="shared" si="16"/>
        <v/>
      </c>
      <c r="AF95" s="121" t="str">
        <f t="shared" si="17"/>
        <v/>
      </c>
      <c r="AG95" s="121" t="str">
        <f t="shared" si="18"/>
        <v/>
      </c>
      <c r="AH95" s="121" t="str">
        <f t="shared" si="19"/>
        <v/>
      </c>
      <c r="AI95" s="121" t="str">
        <f t="shared" si="20"/>
        <v/>
      </c>
      <c r="AJ95" s="121"/>
      <c r="AK95" s="122" t="str">
        <f t="shared" si="21"/>
        <v/>
      </c>
      <c r="AM95">
        <f>種目情報!A78</f>
        <v>0</v>
      </c>
      <c r="AN95">
        <f>種目情報!B78</f>
        <v>0</v>
      </c>
      <c r="AO95">
        <f>種目情報!C78</f>
        <v>0</v>
      </c>
    </row>
    <row r="96" spans="1:41" x14ac:dyDescent="0.45">
      <c r="A96">
        <v>79</v>
      </c>
      <c r="B96" t="str">
        <f>IFERROR(IF(B95=手順3!$A$11,"",IF(B95&lt;=100,IF(手順2!A90=手順５!A96,手順５!A96,手順3!$A$12),B95+1)),"")</f>
        <v/>
      </c>
      <c r="C96" s="10" t="str">
        <f>IFERROR(VLOOKUP($B96,手順2!$A$12:$P$107,C$1,FALSE),"")&amp;IFERROR(VLOOKUP($B96,手順3!$A$12:$Q$107,C$1,FALSE),"")</f>
        <v/>
      </c>
      <c r="D96" s="10" t="str">
        <f>IFERROR(VLOOKUP($B96,手順2!$A$12:$P$107,D$1,FALSE),"")&amp;IFERROR(VLOOKUP($B96,手順3!$A$12:$Q$107,D$1,FALSE),"")</f>
        <v/>
      </c>
      <c r="E96" s="10" t="str">
        <f>IFERROR(VLOOKUP($B96,手順2!$A$12:$P$107,E$1,FALSE),"")&amp;IFERROR(VLOOKUP($B96,手順3!$A$12:$Q$107,E$1,FALSE),"")</f>
        <v/>
      </c>
      <c r="F96" s="10" t="str">
        <f>IFERROR(VLOOKUP($B96,手順2!$A$12:$P$107,F$1,FALSE),"")&amp;IFERROR(VLOOKUP($B96,手順3!$A$12:$Q$107,F$1,FALSE),"")</f>
        <v/>
      </c>
      <c r="G96" s="10" t="str">
        <f>IFERROR(VLOOKUP($B96,手順2!$A$12:$P$107,G$1,FALSE),"")&amp;IFERROR(VLOOKUP($B96,手順3!$A$12:$Q$107,G$1,FALSE),"")</f>
        <v/>
      </c>
      <c r="H96" s="10" t="str">
        <f>IFERROR(VLOOKUP($B96,手順2!$A$12:$P$107,H$1,FALSE),"")&amp;IFERROR(VLOOKUP($B96,手順3!$A$12:$Q$107,H$1,FALSE),"")</f>
        <v/>
      </c>
      <c r="I96" s="10" t="str">
        <f>IFERROR(VLOOKUP($B96,手順2!$A$12:$P$107,I$1,FALSE),"")&amp;IFERROR(VLOOKUP($B96,手順3!$A$12:$Q$107,I$1,FALSE),"")</f>
        <v/>
      </c>
      <c r="J96" s="100" t="str">
        <f>IFERROR(VLOOKUP($B96,手順2!$A$12:$P$107,J$1,FALSE),"")&amp;IFERROR(VLOOKUP($B96,手順3!$A$12:$Q$107,J$1,FALSE),"")</f>
        <v/>
      </c>
      <c r="K96" s="131" t="str">
        <f>IF(J96="","",IF(IFERROR(VLOOKUP($B96,手順2!$A$12:$P$107,K$1,FALSE),"")&amp;IFERROR(VLOOKUP($B96,手順3!$A$12:$Q$107,K$1,FALSE),"")="",0,IFERROR(VLOOKUP($B96,手順2!$A$12:$P$107,K$1,FALSE),"")&amp;IFERROR(VLOOKUP($B96,手順3!$A$12:$Q$107,K$1,FALSE),"")))</f>
        <v/>
      </c>
      <c r="L96" s="131" t="str">
        <f>IF(J96="","",IF(IFERROR(VLOOKUP($B96,手順2!$A$12:$P$107,L$1,FALSE),"")&amp;IFERROR(VLOOKUP($B96,手順3!$A$12:$Q$107,L$1,FALSE),"")="",0,IFERROR(VLOOKUP($B96,手順2!$A$12:$P$107,L$1,FALSE),"")&amp;IFERROR(VLOOKUP($B96,手順3!$A$12:$Q$107,L$1,FALSE),"")))</f>
        <v/>
      </c>
      <c r="M96" s="131" t="str">
        <f>IF(J96="","",IF(IFERROR(VLOOKUP($B96,手順2!$A$12:$P$107,M$1,FALSE),"")&amp;IFERROR(VLOOKUP($B96,手順3!$A$12:$Q$107,M$1,FALSE),"")="",0,IFERROR(VLOOKUP($B96,手順2!$A$12:$P$107,M$1,FALSE),"")&amp;IFERROR(VLOOKUP($B96,手順3!$A$12:$Q$107,M$1,FALSE),"")))</f>
        <v/>
      </c>
      <c r="N96" s="10" t="str">
        <f>IFERROR(VLOOKUP($B96,手順2!$A$12:$P$107,N$1,FALSE),"")&amp;IFERROR(VLOOKUP($B96,手順3!$A$12:$Q$107,N$1,FALSE),"")</f>
        <v/>
      </c>
      <c r="O96" s="136"/>
      <c r="P96" s="136"/>
      <c r="Q96" s="136"/>
      <c r="R96"/>
      <c r="W96" s="41" t="str">
        <f>IF($AA96="","",COUNTIF($AK$18:$AK96,W$17))</f>
        <v/>
      </c>
      <c r="X96" s="41" t="str">
        <f>IF($AA96="","",COUNTIF($AK$18:$AK96,X$17))</f>
        <v/>
      </c>
      <c r="Y96" s="41" t="str">
        <f>IF($AA96="","",COUNTIF($AK$18:$AK96,Y$17))</f>
        <v/>
      </c>
      <c r="Z96" s="41" t="str">
        <f>IF($AA96="","",COUNTIF($AK$18:$AK96,Z$17))</f>
        <v/>
      </c>
      <c r="AA96" s="120" t="str">
        <f t="shared" si="12"/>
        <v/>
      </c>
      <c r="AB96" s="121" t="str">
        <f t="shared" si="13"/>
        <v/>
      </c>
      <c r="AC96" s="42" t="str">
        <f t="shared" si="14"/>
        <v/>
      </c>
      <c r="AD96" s="121" t="str">
        <f t="shared" si="15"/>
        <v/>
      </c>
      <c r="AE96" s="121" t="str">
        <f t="shared" si="16"/>
        <v/>
      </c>
      <c r="AF96" s="121" t="str">
        <f t="shared" si="17"/>
        <v/>
      </c>
      <c r="AG96" s="121" t="str">
        <f t="shared" si="18"/>
        <v/>
      </c>
      <c r="AH96" s="121" t="str">
        <f t="shared" si="19"/>
        <v/>
      </c>
      <c r="AI96" s="121" t="str">
        <f t="shared" si="20"/>
        <v/>
      </c>
      <c r="AJ96" s="121"/>
      <c r="AK96" s="122" t="str">
        <f t="shared" si="21"/>
        <v/>
      </c>
      <c r="AM96">
        <f>種目情報!A79</f>
        <v>0</v>
      </c>
      <c r="AN96">
        <f>種目情報!B79</f>
        <v>0</v>
      </c>
      <c r="AO96">
        <f>種目情報!C79</f>
        <v>0</v>
      </c>
    </row>
    <row r="97" spans="1:41" x14ac:dyDescent="0.45">
      <c r="A97">
        <v>80</v>
      </c>
      <c r="B97" t="str">
        <f>IFERROR(IF(B96=手順3!$A$11,"",IF(B96&lt;=100,IF(手順2!A91=手順５!A97,手順５!A97,手順3!$A$12),B96+1)),"")</f>
        <v/>
      </c>
      <c r="C97" s="10" t="str">
        <f>IFERROR(VLOOKUP($B97,手順2!$A$12:$P$107,C$1,FALSE),"")&amp;IFERROR(VLOOKUP($B97,手順3!$A$12:$Q$107,C$1,FALSE),"")</f>
        <v/>
      </c>
      <c r="D97" s="10" t="str">
        <f>IFERROR(VLOOKUP($B97,手順2!$A$12:$P$107,D$1,FALSE),"")&amp;IFERROR(VLOOKUP($B97,手順3!$A$12:$Q$107,D$1,FALSE),"")</f>
        <v/>
      </c>
      <c r="E97" s="10" t="str">
        <f>IFERROR(VLOOKUP($B97,手順2!$A$12:$P$107,E$1,FALSE),"")&amp;IFERROR(VLOOKUP($B97,手順3!$A$12:$Q$107,E$1,FALSE),"")</f>
        <v/>
      </c>
      <c r="F97" s="10" t="str">
        <f>IFERROR(VLOOKUP($B97,手順2!$A$12:$P$107,F$1,FALSE),"")&amp;IFERROR(VLOOKUP($B97,手順3!$A$12:$Q$107,F$1,FALSE),"")</f>
        <v/>
      </c>
      <c r="G97" s="10" t="str">
        <f>IFERROR(VLOOKUP($B97,手順2!$A$12:$P$107,G$1,FALSE),"")&amp;IFERROR(VLOOKUP($B97,手順3!$A$12:$Q$107,G$1,FALSE),"")</f>
        <v/>
      </c>
      <c r="H97" s="10" t="str">
        <f>IFERROR(VLOOKUP($B97,手順2!$A$12:$P$107,H$1,FALSE),"")&amp;IFERROR(VLOOKUP($B97,手順3!$A$12:$Q$107,H$1,FALSE),"")</f>
        <v/>
      </c>
      <c r="I97" s="10" t="str">
        <f>IFERROR(VLOOKUP($B97,手順2!$A$12:$P$107,I$1,FALSE),"")&amp;IFERROR(VLOOKUP($B97,手順3!$A$12:$Q$107,I$1,FALSE),"")</f>
        <v/>
      </c>
      <c r="J97" s="100" t="str">
        <f>IFERROR(VLOOKUP($B97,手順2!$A$12:$P$107,J$1,FALSE),"")&amp;IFERROR(VLOOKUP($B97,手順3!$A$12:$Q$107,J$1,FALSE),"")</f>
        <v/>
      </c>
      <c r="K97" s="131" t="str">
        <f>IF(J97="","",IF(IFERROR(VLOOKUP($B97,手順2!$A$12:$P$107,K$1,FALSE),"")&amp;IFERROR(VLOOKUP($B97,手順3!$A$12:$Q$107,K$1,FALSE),"")="",0,IFERROR(VLOOKUP($B97,手順2!$A$12:$P$107,K$1,FALSE),"")&amp;IFERROR(VLOOKUP($B97,手順3!$A$12:$Q$107,K$1,FALSE),"")))</f>
        <v/>
      </c>
      <c r="L97" s="131" t="str">
        <f>IF(J97="","",IF(IFERROR(VLOOKUP($B97,手順2!$A$12:$P$107,L$1,FALSE),"")&amp;IFERROR(VLOOKUP($B97,手順3!$A$12:$Q$107,L$1,FALSE),"")="",0,IFERROR(VLOOKUP($B97,手順2!$A$12:$P$107,L$1,FALSE),"")&amp;IFERROR(VLOOKUP($B97,手順3!$A$12:$Q$107,L$1,FALSE),"")))</f>
        <v/>
      </c>
      <c r="M97" s="131" t="str">
        <f>IF(J97="","",IF(IFERROR(VLOOKUP($B97,手順2!$A$12:$P$107,M$1,FALSE),"")&amp;IFERROR(VLOOKUP($B97,手順3!$A$12:$Q$107,M$1,FALSE),"")="",0,IFERROR(VLOOKUP($B97,手順2!$A$12:$P$107,M$1,FALSE),"")&amp;IFERROR(VLOOKUP($B97,手順3!$A$12:$Q$107,M$1,FALSE),"")))</f>
        <v/>
      </c>
      <c r="N97" s="10" t="str">
        <f>IFERROR(VLOOKUP($B97,手順2!$A$12:$P$107,N$1,FALSE),"")&amp;IFERROR(VLOOKUP($B97,手順3!$A$12:$Q$107,N$1,FALSE),"")</f>
        <v/>
      </c>
      <c r="O97" s="136"/>
      <c r="P97" s="136"/>
      <c r="Q97" s="136"/>
      <c r="R97"/>
      <c r="W97" s="41" t="str">
        <f>IF($AA97="","",COUNTIF($AK$18:$AK97,W$17))</f>
        <v/>
      </c>
      <c r="X97" s="41" t="str">
        <f>IF($AA97="","",COUNTIF($AK$18:$AK97,X$17))</f>
        <v/>
      </c>
      <c r="Y97" s="41" t="str">
        <f>IF($AA97="","",COUNTIF($AK$18:$AK97,Y$17))</f>
        <v/>
      </c>
      <c r="Z97" s="41" t="str">
        <f>IF($AA97="","",COUNTIF($AK$18:$AK97,Z$17))</f>
        <v/>
      </c>
      <c r="AA97" s="120" t="str">
        <f t="shared" si="12"/>
        <v/>
      </c>
      <c r="AB97" s="121" t="str">
        <f t="shared" si="13"/>
        <v/>
      </c>
      <c r="AC97" s="42" t="str">
        <f t="shared" si="14"/>
        <v/>
      </c>
      <c r="AD97" s="121" t="str">
        <f t="shared" si="15"/>
        <v/>
      </c>
      <c r="AE97" s="121" t="str">
        <f t="shared" si="16"/>
        <v/>
      </c>
      <c r="AF97" s="121" t="str">
        <f t="shared" si="17"/>
        <v/>
      </c>
      <c r="AG97" s="121" t="str">
        <f t="shared" si="18"/>
        <v/>
      </c>
      <c r="AH97" s="121" t="str">
        <f t="shared" si="19"/>
        <v/>
      </c>
      <c r="AI97" s="121" t="str">
        <f t="shared" si="20"/>
        <v/>
      </c>
      <c r="AJ97" s="121"/>
      <c r="AK97" s="122" t="str">
        <f t="shared" si="21"/>
        <v/>
      </c>
      <c r="AM97">
        <f>種目情報!A80</f>
        <v>0</v>
      </c>
      <c r="AN97">
        <f>種目情報!B80</f>
        <v>0</v>
      </c>
      <c r="AO97">
        <f>種目情報!C80</f>
        <v>0</v>
      </c>
    </row>
    <row r="98" spans="1:41" x14ac:dyDescent="0.45">
      <c r="A98">
        <v>81</v>
      </c>
      <c r="B98" t="str">
        <f>IFERROR(IF(B97=手順3!$A$11,"",IF(B97&lt;=100,IF(手順2!A92=手順５!A98,手順５!A98,手順3!$A$12),B97+1)),"")</f>
        <v/>
      </c>
      <c r="C98" s="10" t="str">
        <f>IFERROR(VLOOKUP($B98,手順2!$A$12:$P$107,C$1,FALSE),"")&amp;IFERROR(VLOOKUP($B98,手順3!$A$12:$Q$107,C$1,FALSE),"")</f>
        <v/>
      </c>
      <c r="D98" s="10" t="str">
        <f>IFERROR(VLOOKUP($B98,手順2!$A$12:$P$107,D$1,FALSE),"")&amp;IFERROR(VLOOKUP($B98,手順3!$A$12:$Q$107,D$1,FALSE),"")</f>
        <v/>
      </c>
      <c r="E98" s="10" t="str">
        <f>IFERROR(VLOOKUP($B98,手順2!$A$12:$P$107,E$1,FALSE),"")&amp;IFERROR(VLOOKUP($B98,手順3!$A$12:$Q$107,E$1,FALSE),"")</f>
        <v/>
      </c>
      <c r="F98" s="10" t="str">
        <f>IFERROR(VLOOKUP($B98,手順2!$A$12:$P$107,F$1,FALSE),"")&amp;IFERROR(VLOOKUP($B98,手順3!$A$12:$Q$107,F$1,FALSE),"")</f>
        <v/>
      </c>
      <c r="G98" s="10" t="str">
        <f>IFERROR(VLOOKUP($B98,手順2!$A$12:$P$107,G$1,FALSE),"")&amp;IFERROR(VLOOKUP($B98,手順3!$A$12:$Q$107,G$1,FALSE),"")</f>
        <v/>
      </c>
      <c r="H98" s="10" t="str">
        <f>IFERROR(VLOOKUP($B98,手順2!$A$12:$P$107,H$1,FALSE),"")&amp;IFERROR(VLOOKUP($B98,手順3!$A$12:$Q$107,H$1,FALSE),"")</f>
        <v/>
      </c>
      <c r="I98" s="10" t="str">
        <f>IFERROR(VLOOKUP($B98,手順2!$A$12:$P$107,I$1,FALSE),"")&amp;IFERROR(VLOOKUP($B98,手順3!$A$12:$Q$107,I$1,FALSE),"")</f>
        <v/>
      </c>
      <c r="J98" s="100" t="str">
        <f>IFERROR(VLOOKUP($B98,手順2!$A$12:$P$107,J$1,FALSE),"")&amp;IFERROR(VLOOKUP($B98,手順3!$A$12:$Q$107,J$1,FALSE),"")</f>
        <v/>
      </c>
      <c r="K98" s="131" t="str">
        <f>IF(J98="","",IF(IFERROR(VLOOKUP($B98,手順2!$A$12:$P$107,K$1,FALSE),"")&amp;IFERROR(VLOOKUP($B98,手順3!$A$12:$Q$107,K$1,FALSE),"")="",0,IFERROR(VLOOKUP($B98,手順2!$A$12:$P$107,K$1,FALSE),"")&amp;IFERROR(VLOOKUP($B98,手順3!$A$12:$Q$107,K$1,FALSE),"")))</f>
        <v/>
      </c>
      <c r="L98" s="131" t="str">
        <f>IF(J98="","",IF(IFERROR(VLOOKUP($B98,手順2!$A$12:$P$107,L$1,FALSE),"")&amp;IFERROR(VLOOKUP($B98,手順3!$A$12:$Q$107,L$1,FALSE),"")="",0,IFERROR(VLOOKUP($B98,手順2!$A$12:$P$107,L$1,FALSE),"")&amp;IFERROR(VLOOKUP($B98,手順3!$A$12:$Q$107,L$1,FALSE),"")))</f>
        <v/>
      </c>
      <c r="M98" s="131" t="str">
        <f>IF(J98="","",IF(IFERROR(VLOOKUP($B98,手順2!$A$12:$P$107,M$1,FALSE),"")&amp;IFERROR(VLOOKUP($B98,手順3!$A$12:$Q$107,M$1,FALSE),"")="",0,IFERROR(VLOOKUP($B98,手順2!$A$12:$P$107,M$1,FALSE),"")&amp;IFERROR(VLOOKUP($B98,手順3!$A$12:$Q$107,M$1,FALSE),"")))</f>
        <v/>
      </c>
      <c r="N98" s="10" t="str">
        <f>IFERROR(VLOOKUP($B98,手順2!$A$12:$P$107,N$1,FALSE),"")&amp;IFERROR(VLOOKUP($B98,手順3!$A$12:$Q$107,N$1,FALSE),"")</f>
        <v/>
      </c>
      <c r="O98" s="136"/>
      <c r="P98" s="136"/>
      <c r="Q98" s="136"/>
      <c r="R98"/>
      <c r="W98" s="41" t="str">
        <f>IF($AA98="","",COUNTIF($AK$18:$AK98,W$17))</f>
        <v/>
      </c>
      <c r="X98" s="41" t="str">
        <f>IF($AA98="","",COUNTIF($AK$18:$AK98,X$17))</f>
        <v/>
      </c>
      <c r="Y98" s="41" t="str">
        <f>IF($AA98="","",COUNTIF($AK$18:$AK98,Y$17))</f>
        <v/>
      </c>
      <c r="Z98" s="41" t="str">
        <f>IF($AA98="","",COUNTIF($AK$18:$AK98,Z$17))</f>
        <v/>
      </c>
      <c r="AA98" s="120" t="str">
        <f t="shared" si="12"/>
        <v/>
      </c>
      <c r="AB98" s="121" t="str">
        <f t="shared" si="13"/>
        <v/>
      </c>
      <c r="AC98" s="42" t="str">
        <f t="shared" si="14"/>
        <v/>
      </c>
      <c r="AD98" s="121" t="str">
        <f t="shared" si="15"/>
        <v/>
      </c>
      <c r="AE98" s="121" t="str">
        <f t="shared" si="16"/>
        <v/>
      </c>
      <c r="AF98" s="121" t="str">
        <f t="shared" si="17"/>
        <v/>
      </c>
      <c r="AG98" s="121" t="str">
        <f t="shared" si="18"/>
        <v/>
      </c>
      <c r="AH98" s="121" t="str">
        <f t="shared" si="19"/>
        <v/>
      </c>
      <c r="AI98" s="121" t="str">
        <f t="shared" si="20"/>
        <v/>
      </c>
      <c r="AJ98" s="121"/>
      <c r="AK98" s="122" t="str">
        <f t="shared" si="21"/>
        <v/>
      </c>
      <c r="AM98">
        <f>種目情報!A81</f>
        <v>0</v>
      </c>
      <c r="AN98">
        <f>種目情報!B81</f>
        <v>0</v>
      </c>
      <c r="AO98">
        <f>種目情報!C81</f>
        <v>0</v>
      </c>
    </row>
    <row r="99" spans="1:41" x14ac:dyDescent="0.45">
      <c r="A99">
        <v>82</v>
      </c>
      <c r="B99" t="str">
        <f>IFERROR(IF(B98=手順3!$A$11,"",IF(B98&lt;=100,IF(手順2!A93=手順５!A99,手順５!A99,手順3!$A$12),B98+1)),"")</f>
        <v/>
      </c>
      <c r="C99" s="10" t="str">
        <f>IFERROR(VLOOKUP($B99,手順2!$A$12:$P$107,C$1,FALSE),"")&amp;IFERROR(VLOOKUP($B99,手順3!$A$12:$Q$107,C$1,FALSE),"")</f>
        <v/>
      </c>
      <c r="D99" s="10" t="str">
        <f>IFERROR(VLOOKUP($B99,手順2!$A$12:$P$107,D$1,FALSE),"")&amp;IFERROR(VLOOKUP($B99,手順3!$A$12:$Q$107,D$1,FALSE),"")</f>
        <v/>
      </c>
      <c r="E99" s="10" t="str">
        <f>IFERROR(VLOOKUP($B99,手順2!$A$12:$P$107,E$1,FALSE),"")&amp;IFERROR(VLOOKUP($B99,手順3!$A$12:$Q$107,E$1,FALSE),"")</f>
        <v/>
      </c>
      <c r="F99" s="10" t="str">
        <f>IFERROR(VLOOKUP($B99,手順2!$A$12:$P$107,F$1,FALSE),"")&amp;IFERROR(VLOOKUP($B99,手順3!$A$12:$Q$107,F$1,FALSE),"")</f>
        <v/>
      </c>
      <c r="G99" s="10" t="str">
        <f>IFERROR(VLOOKUP($B99,手順2!$A$12:$P$107,G$1,FALSE),"")&amp;IFERROR(VLOOKUP($B99,手順3!$A$12:$Q$107,G$1,FALSE),"")</f>
        <v/>
      </c>
      <c r="H99" s="10" t="str">
        <f>IFERROR(VLOOKUP($B99,手順2!$A$12:$P$107,H$1,FALSE),"")&amp;IFERROR(VLOOKUP($B99,手順3!$A$12:$Q$107,H$1,FALSE),"")</f>
        <v/>
      </c>
      <c r="I99" s="10" t="str">
        <f>IFERROR(VLOOKUP($B99,手順2!$A$12:$P$107,I$1,FALSE),"")&amp;IFERROR(VLOOKUP($B99,手順3!$A$12:$Q$107,I$1,FALSE),"")</f>
        <v/>
      </c>
      <c r="J99" s="100" t="str">
        <f>IFERROR(VLOOKUP($B99,手順2!$A$12:$P$107,J$1,FALSE),"")&amp;IFERROR(VLOOKUP($B99,手順3!$A$12:$Q$107,J$1,FALSE),"")</f>
        <v/>
      </c>
      <c r="K99" s="131" t="str">
        <f>IF(J99="","",IF(IFERROR(VLOOKUP($B99,手順2!$A$12:$P$107,K$1,FALSE),"")&amp;IFERROR(VLOOKUP($B99,手順3!$A$12:$Q$107,K$1,FALSE),"")="",0,IFERROR(VLOOKUP($B99,手順2!$A$12:$P$107,K$1,FALSE),"")&amp;IFERROR(VLOOKUP($B99,手順3!$A$12:$Q$107,K$1,FALSE),"")))</f>
        <v/>
      </c>
      <c r="L99" s="131" t="str">
        <f>IF(J99="","",IF(IFERROR(VLOOKUP($B99,手順2!$A$12:$P$107,L$1,FALSE),"")&amp;IFERROR(VLOOKUP($B99,手順3!$A$12:$Q$107,L$1,FALSE),"")="",0,IFERROR(VLOOKUP($B99,手順2!$A$12:$P$107,L$1,FALSE),"")&amp;IFERROR(VLOOKUP($B99,手順3!$A$12:$Q$107,L$1,FALSE),"")))</f>
        <v/>
      </c>
      <c r="M99" s="131" t="str">
        <f>IF(J99="","",IF(IFERROR(VLOOKUP($B99,手順2!$A$12:$P$107,M$1,FALSE),"")&amp;IFERROR(VLOOKUP($B99,手順3!$A$12:$Q$107,M$1,FALSE),"")="",0,IFERROR(VLOOKUP($B99,手順2!$A$12:$P$107,M$1,FALSE),"")&amp;IFERROR(VLOOKUP($B99,手順3!$A$12:$Q$107,M$1,FALSE),"")))</f>
        <v/>
      </c>
      <c r="N99" s="10" t="str">
        <f>IFERROR(VLOOKUP($B99,手順2!$A$12:$P$107,N$1,FALSE),"")&amp;IFERROR(VLOOKUP($B99,手順3!$A$12:$Q$107,N$1,FALSE),"")</f>
        <v/>
      </c>
      <c r="O99" s="136"/>
      <c r="P99" s="136"/>
      <c r="Q99" s="136"/>
      <c r="R99"/>
      <c r="W99" s="41" t="str">
        <f>IF($AA99="","",COUNTIF($AK$18:$AK99,W$17))</f>
        <v/>
      </c>
      <c r="X99" s="41" t="str">
        <f>IF($AA99="","",COUNTIF($AK$18:$AK99,X$17))</f>
        <v/>
      </c>
      <c r="Y99" s="41" t="str">
        <f>IF($AA99="","",COUNTIF($AK$18:$AK99,Y$17))</f>
        <v/>
      </c>
      <c r="Z99" s="41" t="str">
        <f>IF($AA99="","",COUNTIF($AK$18:$AK99,Z$17))</f>
        <v/>
      </c>
      <c r="AA99" s="120" t="str">
        <f t="shared" si="12"/>
        <v/>
      </c>
      <c r="AB99" s="121" t="str">
        <f t="shared" si="13"/>
        <v/>
      </c>
      <c r="AC99" s="42" t="str">
        <f t="shared" si="14"/>
        <v/>
      </c>
      <c r="AD99" s="121" t="str">
        <f t="shared" si="15"/>
        <v/>
      </c>
      <c r="AE99" s="121" t="str">
        <f t="shared" si="16"/>
        <v/>
      </c>
      <c r="AF99" s="121" t="str">
        <f t="shared" si="17"/>
        <v/>
      </c>
      <c r="AG99" s="121" t="str">
        <f t="shared" si="18"/>
        <v/>
      </c>
      <c r="AH99" s="121" t="str">
        <f t="shared" si="19"/>
        <v/>
      </c>
      <c r="AI99" s="121" t="str">
        <f t="shared" si="20"/>
        <v/>
      </c>
      <c r="AJ99" s="121"/>
      <c r="AK99" s="122" t="str">
        <f t="shared" si="21"/>
        <v/>
      </c>
      <c r="AM99">
        <f>種目情報!A82</f>
        <v>0</v>
      </c>
      <c r="AN99">
        <f>種目情報!B82</f>
        <v>0</v>
      </c>
      <c r="AO99">
        <f>種目情報!C82</f>
        <v>0</v>
      </c>
    </row>
    <row r="100" spans="1:41" x14ac:dyDescent="0.45">
      <c r="A100">
        <v>83</v>
      </c>
      <c r="B100" t="str">
        <f>IFERROR(IF(B99=手順3!$A$11,"",IF(B99&lt;=100,IF(手順2!A94=手順５!A100,手順５!A100,手順3!$A$12),B99+1)),"")</f>
        <v/>
      </c>
      <c r="C100" s="10" t="str">
        <f>IFERROR(VLOOKUP($B100,手順2!$A$12:$P$107,C$1,FALSE),"")&amp;IFERROR(VLOOKUP($B100,手順3!$A$12:$Q$107,C$1,FALSE),"")</f>
        <v/>
      </c>
      <c r="D100" s="10" t="str">
        <f>IFERROR(VLOOKUP($B100,手順2!$A$12:$P$107,D$1,FALSE),"")&amp;IFERROR(VLOOKUP($B100,手順3!$A$12:$Q$107,D$1,FALSE),"")</f>
        <v/>
      </c>
      <c r="E100" s="10" t="str">
        <f>IFERROR(VLOOKUP($B100,手順2!$A$12:$P$107,E$1,FALSE),"")&amp;IFERROR(VLOOKUP($B100,手順3!$A$12:$Q$107,E$1,FALSE),"")</f>
        <v/>
      </c>
      <c r="F100" s="10" t="str">
        <f>IFERROR(VLOOKUP($B100,手順2!$A$12:$P$107,F$1,FALSE),"")&amp;IFERROR(VLOOKUP($B100,手順3!$A$12:$Q$107,F$1,FALSE),"")</f>
        <v/>
      </c>
      <c r="G100" s="10" t="str">
        <f>IFERROR(VLOOKUP($B100,手順2!$A$12:$P$107,G$1,FALSE),"")&amp;IFERROR(VLOOKUP($B100,手順3!$A$12:$Q$107,G$1,FALSE),"")</f>
        <v/>
      </c>
      <c r="H100" s="10" t="str">
        <f>IFERROR(VLOOKUP($B100,手順2!$A$12:$P$107,H$1,FALSE),"")&amp;IFERROR(VLOOKUP($B100,手順3!$A$12:$Q$107,H$1,FALSE),"")</f>
        <v/>
      </c>
      <c r="I100" s="10" t="str">
        <f>IFERROR(VLOOKUP($B100,手順2!$A$12:$P$107,I$1,FALSE),"")&amp;IFERROR(VLOOKUP($B100,手順3!$A$12:$Q$107,I$1,FALSE),"")</f>
        <v/>
      </c>
      <c r="J100" s="100" t="str">
        <f>IFERROR(VLOOKUP($B100,手順2!$A$12:$P$107,J$1,FALSE),"")&amp;IFERROR(VLOOKUP($B100,手順3!$A$12:$Q$107,J$1,FALSE),"")</f>
        <v/>
      </c>
      <c r="K100" s="131" t="str">
        <f>IF(J100="","",IF(IFERROR(VLOOKUP($B100,手順2!$A$12:$P$107,K$1,FALSE),"")&amp;IFERROR(VLOOKUP($B100,手順3!$A$12:$Q$107,K$1,FALSE),"")="",0,IFERROR(VLOOKUP($B100,手順2!$A$12:$P$107,K$1,FALSE),"")&amp;IFERROR(VLOOKUP($B100,手順3!$A$12:$Q$107,K$1,FALSE),"")))</f>
        <v/>
      </c>
      <c r="L100" s="131" t="str">
        <f>IF(J100="","",IF(IFERROR(VLOOKUP($B100,手順2!$A$12:$P$107,L$1,FALSE),"")&amp;IFERROR(VLOOKUP($B100,手順3!$A$12:$Q$107,L$1,FALSE),"")="",0,IFERROR(VLOOKUP($B100,手順2!$A$12:$P$107,L$1,FALSE),"")&amp;IFERROR(VLOOKUP($B100,手順3!$A$12:$Q$107,L$1,FALSE),"")))</f>
        <v/>
      </c>
      <c r="M100" s="131" t="str">
        <f>IF(J100="","",IF(IFERROR(VLOOKUP($B100,手順2!$A$12:$P$107,M$1,FALSE),"")&amp;IFERROR(VLOOKUP($B100,手順3!$A$12:$Q$107,M$1,FALSE),"")="",0,IFERROR(VLOOKUP($B100,手順2!$A$12:$P$107,M$1,FALSE),"")&amp;IFERROR(VLOOKUP($B100,手順3!$A$12:$Q$107,M$1,FALSE),"")))</f>
        <v/>
      </c>
      <c r="N100" s="10" t="str">
        <f>IFERROR(VLOOKUP($B100,手順2!$A$12:$P$107,N$1,FALSE),"")&amp;IFERROR(VLOOKUP($B100,手順3!$A$12:$Q$107,N$1,FALSE),"")</f>
        <v/>
      </c>
      <c r="O100" s="136"/>
      <c r="P100" s="136"/>
      <c r="Q100" s="136"/>
      <c r="R100"/>
      <c r="W100" s="41" t="str">
        <f>IF($AA100="","",COUNTIF($AK$18:$AK100,W$17))</f>
        <v/>
      </c>
      <c r="X100" s="41" t="str">
        <f>IF($AA100="","",COUNTIF($AK$18:$AK100,X$17))</f>
        <v/>
      </c>
      <c r="Y100" s="41" t="str">
        <f>IF($AA100="","",COUNTIF($AK$18:$AK100,Y$17))</f>
        <v/>
      </c>
      <c r="Z100" s="41" t="str">
        <f>IF($AA100="","",COUNTIF($AK$18:$AK100,Z$17))</f>
        <v/>
      </c>
      <c r="AA100" s="120" t="str">
        <f t="shared" si="12"/>
        <v/>
      </c>
      <c r="AB100" s="121" t="str">
        <f t="shared" si="13"/>
        <v/>
      </c>
      <c r="AC100" s="42" t="str">
        <f t="shared" si="14"/>
        <v/>
      </c>
      <c r="AD100" s="121" t="str">
        <f t="shared" si="15"/>
        <v/>
      </c>
      <c r="AE100" s="121" t="str">
        <f t="shared" si="16"/>
        <v/>
      </c>
      <c r="AF100" s="121" t="str">
        <f t="shared" si="17"/>
        <v/>
      </c>
      <c r="AG100" s="121" t="str">
        <f t="shared" si="18"/>
        <v/>
      </c>
      <c r="AH100" s="121" t="str">
        <f t="shared" si="19"/>
        <v/>
      </c>
      <c r="AI100" s="121" t="str">
        <f t="shared" si="20"/>
        <v/>
      </c>
      <c r="AJ100" s="121"/>
      <c r="AK100" s="122" t="str">
        <f t="shared" si="21"/>
        <v/>
      </c>
      <c r="AM100">
        <f>種目情報!A83</f>
        <v>0</v>
      </c>
      <c r="AN100">
        <f>種目情報!B83</f>
        <v>0</v>
      </c>
      <c r="AO100">
        <f>種目情報!C83</f>
        <v>0</v>
      </c>
    </row>
    <row r="101" spans="1:41" x14ac:dyDescent="0.45">
      <c r="A101">
        <v>84</v>
      </c>
      <c r="B101" t="str">
        <f>IFERROR(IF(B100=手順3!$A$11,"",IF(B100&lt;=100,IF(手順2!A95=手順５!A101,手順５!A101,手順3!$A$12),B100+1)),"")</f>
        <v/>
      </c>
      <c r="C101" s="10" t="str">
        <f>IFERROR(VLOOKUP($B101,手順2!$A$12:$P$107,C$1,FALSE),"")&amp;IFERROR(VLOOKUP($B101,手順3!$A$12:$Q$107,C$1,FALSE),"")</f>
        <v/>
      </c>
      <c r="D101" s="10" t="str">
        <f>IFERROR(VLOOKUP($B101,手順2!$A$12:$P$107,D$1,FALSE),"")&amp;IFERROR(VLOOKUP($B101,手順3!$A$12:$Q$107,D$1,FALSE),"")</f>
        <v/>
      </c>
      <c r="E101" s="10" t="str">
        <f>IFERROR(VLOOKUP($B101,手順2!$A$12:$P$107,E$1,FALSE),"")&amp;IFERROR(VLOOKUP($B101,手順3!$A$12:$Q$107,E$1,FALSE),"")</f>
        <v/>
      </c>
      <c r="F101" s="10" t="str">
        <f>IFERROR(VLOOKUP($B101,手順2!$A$12:$P$107,F$1,FALSE),"")&amp;IFERROR(VLOOKUP($B101,手順3!$A$12:$Q$107,F$1,FALSE),"")</f>
        <v/>
      </c>
      <c r="G101" s="10" t="str">
        <f>IFERROR(VLOOKUP($B101,手順2!$A$12:$P$107,G$1,FALSE),"")&amp;IFERROR(VLOOKUP($B101,手順3!$A$12:$Q$107,G$1,FALSE),"")</f>
        <v/>
      </c>
      <c r="H101" s="10" t="str">
        <f>IFERROR(VLOOKUP($B101,手順2!$A$12:$P$107,H$1,FALSE),"")&amp;IFERROR(VLOOKUP($B101,手順3!$A$12:$Q$107,H$1,FALSE),"")</f>
        <v/>
      </c>
      <c r="I101" s="10" t="str">
        <f>IFERROR(VLOOKUP($B101,手順2!$A$12:$P$107,I$1,FALSE),"")&amp;IFERROR(VLOOKUP($B101,手順3!$A$12:$Q$107,I$1,FALSE),"")</f>
        <v/>
      </c>
      <c r="J101" s="100" t="str">
        <f>IFERROR(VLOOKUP($B101,手順2!$A$12:$P$107,J$1,FALSE),"")&amp;IFERROR(VLOOKUP($B101,手順3!$A$12:$Q$107,J$1,FALSE),"")</f>
        <v/>
      </c>
      <c r="K101" s="131" t="str">
        <f>IF(J101="","",IF(IFERROR(VLOOKUP($B101,手順2!$A$12:$P$107,K$1,FALSE),"")&amp;IFERROR(VLOOKUP($B101,手順3!$A$12:$Q$107,K$1,FALSE),"")="",0,IFERROR(VLOOKUP($B101,手順2!$A$12:$P$107,K$1,FALSE),"")&amp;IFERROR(VLOOKUP($B101,手順3!$A$12:$Q$107,K$1,FALSE),"")))</f>
        <v/>
      </c>
      <c r="L101" s="131" t="str">
        <f>IF(J101="","",IF(IFERROR(VLOOKUP($B101,手順2!$A$12:$P$107,L$1,FALSE),"")&amp;IFERROR(VLOOKUP($B101,手順3!$A$12:$Q$107,L$1,FALSE),"")="",0,IFERROR(VLOOKUP($B101,手順2!$A$12:$P$107,L$1,FALSE),"")&amp;IFERROR(VLOOKUP($B101,手順3!$A$12:$Q$107,L$1,FALSE),"")))</f>
        <v/>
      </c>
      <c r="M101" s="131" t="str">
        <f>IF(J101="","",IF(IFERROR(VLOOKUP($B101,手順2!$A$12:$P$107,M$1,FALSE),"")&amp;IFERROR(VLOOKUP($B101,手順3!$A$12:$Q$107,M$1,FALSE),"")="",0,IFERROR(VLOOKUP($B101,手順2!$A$12:$P$107,M$1,FALSE),"")&amp;IFERROR(VLOOKUP($B101,手順3!$A$12:$Q$107,M$1,FALSE),"")))</f>
        <v/>
      </c>
      <c r="N101" s="10" t="str">
        <f>IFERROR(VLOOKUP($B101,手順2!$A$12:$P$107,N$1,FALSE),"")&amp;IFERROR(VLOOKUP($B101,手順3!$A$12:$Q$107,N$1,FALSE),"")</f>
        <v/>
      </c>
      <c r="O101" s="136"/>
      <c r="P101" s="136"/>
      <c r="Q101" s="136"/>
      <c r="R101"/>
      <c r="W101" s="41" t="str">
        <f>IF($AA101="","",COUNTIF($AK$18:$AK101,W$17))</f>
        <v/>
      </c>
      <c r="X101" s="41" t="str">
        <f>IF($AA101="","",COUNTIF($AK$18:$AK101,X$17))</f>
        <v/>
      </c>
      <c r="Y101" s="41" t="str">
        <f>IF($AA101="","",COUNTIF($AK$18:$AK101,Y$17))</f>
        <v/>
      </c>
      <c r="Z101" s="41" t="str">
        <f>IF($AA101="","",COUNTIF($AK$18:$AK101,Z$17))</f>
        <v/>
      </c>
      <c r="AA101" s="120" t="str">
        <f t="shared" si="12"/>
        <v/>
      </c>
      <c r="AB101" s="121" t="str">
        <f t="shared" si="13"/>
        <v/>
      </c>
      <c r="AC101" s="42" t="str">
        <f t="shared" si="14"/>
        <v/>
      </c>
      <c r="AD101" s="121" t="str">
        <f t="shared" si="15"/>
        <v/>
      </c>
      <c r="AE101" s="121" t="str">
        <f t="shared" si="16"/>
        <v/>
      </c>
      <c r="AF101" s="121" t="str">
        <f t="shared" si="17"/>
        <v/>
      </c>
      <c r="AG101" s="121" t="str">
        <f t="shared" si="18"/>
        <v/>
      </c>
      <c r="AH101" s="121" t="str">
        <f t="shared" si="19"/>
        <v/>
      </c>
      <c r="AI101" s="121" t="str">
        <f t="shared" si="20"/>
        <v/>
      </c>
      <c r="AJ101" s="121"/>
      <c r="AK101" s="122" t="str">
        <f t="shared" si="21"/>
        <v/>
      </c>
      <c r="AM101">
        <f>種目情報!A84</f>
        <v>0</v>
      </c>
      <c r="AN101">
        <f>種目情報!B84</f>
        <v>0</v>
      </c>
      <c r="AO101">
        <f>種目情報!C84</f>
        <v>0</v>
      </c>
    </row>
    <row r="102" spans="1:41" x14ac:dyDescent="0.45">
      <c r="A102">
        <v>85</v>
      </c>
      <c r="B102" t="str">
        <f>IFERROR(IF(B101=手順3!$A$11,"",IF(B101&lt;=100,IF(手順2!A96=手順５!A102,手順５!A102,手順3!$A$12),B101+1)),"")</f>
        <v/>
      </c>
      <c r="C102" s="10" t="str">
        <f>IFERROR(VLOOKUP($B102,手順2!$A$12:$P$107,C$1,FALSE),"")&amp;IFERROR(VLOOKUP($B102,手順3!$A$12:$Q$107,C$1,FALSE),"")</f>
        <v/>
      </c>
      <c r="D102" s="10" t="str">
        <f>IFERROR(VLOOKUP($B102,手順2!$A$12:$P$107,D$1,FALSE),"")&amp;IFERROR(VLOOKUP($B102,手順3!$A$12:$Q$107,D$1,FALSE),"")</f>
        <v/>
      </c>
      <c r="E102" s="10" t="str">
        <f>IFERROR(VLOOKUP($B102,手順2!$A$12:$P$107,E$1,FALSE),"")&amp;IFERROR(VLOOKUP($B102,手順3!$A$12:$Q$107,E$1,FALSE),"")</f>
        <v/>
      </c>
      <c r="F102" s="10" t="str">
        <f>IFERROR(VLOOKUP($B102,手順2!$A$12:$P$107,F$1,FALSE),"")&amp;IFERROR(VLOOKUP($B102,手順3!$A$12:$Q$107,F$1,FALSE),"")</f>
        <v/>
      </c>
      <c r="G102" s="10" t="str">
        <f>IFERROR(VLOOKUP($B102,手順2!$A$12:$P$107,G$1,FALSE),"")&amp;IFERROR(VLOOKUP($B102,手順3!$A$12:$Q$107,G$1,FALSE),"")</f>
        <v/>
      </c>
      <c r="H102" s="10" t="str">
        <f>IFERROR(VLOOKUP($B102,手順2!$A$12:$P$107,H$1,FALSE),"")&amp;IFERROR(VLOOKUP($B102,手順3!$A$12:$Q$107,H$1,FALSE),"")</f>
        <v/>
      </c>
      <c r="I102" s="10" t="str">
        <f>IFERROR(VLOOKUP($B102,手順2!$A$12:$P$107,I$1,FALSE),"")&amp;IFERROR(VLOOKUP($B102,手順3!$A$12:$Q$107,I$1,FALSE),"")</f>
        <v/>
      </c>
      <c r="J102" s="100" t="str">
        <f>IFERROR(VLOOKUP($B102,手順2!$A$12:$P$107,J$1,FALSE),"")&amp;IFERROR(VLOOKUP($B102,手順3!$A$12:$Q$107,J$1,FALSE),"")</f>
        <v/>
      </c>
      <c r="K102" s="131" t="str">
        <f>IF(J102="","",IF(IFERROR(VLOOKUP($B102,手順2!$A$12:$P$107,K$1,FALSE),"")&amp;IFERROR(VLOOKUP($B102,手順3!$A$12:$Q$107,K$1,FALSE),"")="",0,IFERROR(VLOOKUP($B102,手順2!$A$12:$P$107,K$1,FALSE),"")&amp;IFERROR(VLOOKUP($B102,手順3!$A$12:$Q$107,K$1,FALSE),"")))</f>
        <v/>
      </c>
      <c r="L102" s="131" t="str">
        <f>IF(J102="","",IF(IFERROR(VLOOKUP($B102,手順2!$A$12:$P$107,L$1,FALSE),"")&amp;IFERROR(VLOOKUP($B102,手順3!$A$12:$Q$107,L$1,FALSE),"")="",0,IFERROR(VLOOKUP($B102,手順2!$A$12:$P$107,L$1,FALSE),"")&amp;IFERROR(VLOOKUP($B102,手順3!$A$12:$Q$107,L$1,FALSE),"")))</f>
        <v/>
      </c>
      <c r="M102" s="131" t="str">
        <f>IF(J102="","",IF(IFERROR(VLOOKUP($B102,手順2!$A$12:$P$107,M$1,FALSE),"")&amp;IFERROR(VLOOKUP($B102,手順3!$A$12:$Q$107,M$1,FALSE),"")="",0,IFERROR(VLOOKUP($B102,手順2!$A$12:$P$107,M$1,FALSE),"")&amp;IFERROR(VLOOKUP($B102,手順3!$A$12:$Q$107,M$1,FALSE),"")))</f>
        <v/>
      </c>
      <c r="N102" s="10" t="str">
        <f>IFERROR(VLOOKUP($B102,手順2!$A$12:$P$107,N$1,FALSE),"")&amp;IFERROR(VLOOKUP($B102,手順3!$A$12:$Q$107,N$1,FALSE),"")</f>
        <v/>
      </c>
      <c r="O102" s="136"/>
      <c r="P102" s="136"/>
      <c r="Q102" s="136"/>
      <c r="R102"/>
      <c r="W102" s="41" t="str">
        <f>IF($AA102="","",COUNTIF($AK$18:$AK102,W$17))</f>
        <v/>
      </c>
      <c r="X102" s="41" t="str">
        <f>IF($AA102="","",COUNTIF($AK$18:$AK102,X$17))</f>
        <v/>
      </c>
      <c r="Y102" s="41" t="str">
        <f>IF($AA102="","",COUNTIF($AK$18:$AK102,Y$17))</f>
        <v/>
      </c>
      <c r="Z102" s="41" t="str">
        <f>IF($AA102="","",COUNTIF($AK$18:$AK102,Z$17))</f>
        <v/>
      </c>
      <c r="AA102" s="120" t="str">
        <f t="shared" si="12"/>
        <v/>
      </c>
      <c r="AB102" s="121" t="str">
        <f t="shared" si="13"/>
        <v/>
      </c>
      <c r="AC102" s="42" t="str">
        <f t="shared" si="14"/>
        <v/>
      </c>
      <c r="AD102" s="121" t="str">
        <f t="shared" si="15"/>
        <v/>
      </c>
      <c r="AE102" s="121" t="str">
        <f t="shared" si="16"/>
        <v/>
      </c>
      <c r="AF102" s="121" t="str">
        <f t="shared" si="17"/>
        <v/>
      </c>
      <c r="AG102" s="121" t="str">
        <f t="shared" si="18"/>
        <v/>
      </c>
      <c r="AH102" s="121" t="str">
        <f t="shared" si="19"/>
        <v/>
      </c>
      <c r="AI102" s="121" t="str">
        <f t="shared" si="20"/>
        <v/>
      </c>
      <c r="AJ102" s="121"/>
      <c r="AK102" s="122" t="str">
        <f t="shared" si="21"/>
        <v/>
      </c>
      <c r="AM102">
        <f>種目情報!A85</f>
        <v>0</v>
      </c>
      <c r="AN102">
        <f>種目情報!B85</f>
        <v>0</v>
      </c>
      <c r="AO102">
        <f>種目情報!C85</f>
        <v>0</v>
      </c>
    </row>
    <row r="103" spans="1:41" x14ac:dyDescent="0.45">
      <c r="A103">
        <v>86</v>
      </c>
      <c r="B103" t="str">
        <f>IFERROR(IF(B102=手順3!$A$11,"",IF(B102&lt;=100,IF(手順2!A97=手順５!A103,手順５!A103,手順3!$A$12),B102+1)),"")</f>
        <v/>
      </c>
      <c r="C103" s="10" t="str">
        <f>IFERROR(VLOOKUP($B103,手順2!$A$12:$P$107,C$1,FALSE),"")&amp;IFERROR(VLOOKUP($B103,手順3!$A$12:$Q$107,C$1,FALSE),"")</f>
        <v/>
      </c>
      <c r="D103" s="10" t="str">
        <f>IFERROR(VLOOKUP($B103,手順2!$A$12:$P$107,D$1,FALSE),"")&amp;IFERROR(VLOOKUP($B103,手順3!$A$12:$Q$107,D$1,FALSE),"")</f>
        <v/>
      </c>
      <c r="E103" s="10" t="str">
        <f>IFERROR(VLOOKUP($B103,手順2!$A$12:$P$107,E$1,FALSE),"")&amp;IFERROR(VLOOKUP($B103,手順3!$A$12:$Q$107,E$1,FALSE),"")</f>
        <v/>
      </c>
      <c r="F103" s="10" t="str">
        <f>IFERROR(VLOOKUP($B103,手順2!$A$12:$P$107,F$1,FALSE),"")&amp;IFERROR(VLOOKUP($B103,手順3!$A$12:$Q$107,F$1,FALSE),"")</f>
        <v/>
      </c>
      <c r="G103" s="10" t="str">
        <f>IFERROR(VLOOKUP($B103,手順2!$A$12:$P$107,G$1,FALSE),"")&amp;IFERROR(VLOOKUP($B103,手順3!$A$12:$Q$107,G$1,FALSE),"")</f>
        <v/>
      </c>
      <c r="H103" s="10" t="str">
        <f>IFERROR(VLOOKUP($B103,手順2!$A$12:$P$107,H$1,FALSE),"")&amp;IFERROR(VLOOKUP($B103,手順3!$A$12:$Q$107,H$1,FALSE),"")</f>
        <v/>
      </c>
      <c r="I103" s="10" t="str">
        <f>IFERROR(VLOOKUP($B103,手順2!$A$12:$P$107,I$1,FALSE),"")&amp;IFERROR(VLOOKUP($B103,手順3!$A$12:$Q$107,I$1,FALSE),"")</f>
        <v/>
      </c>
      <c r="J103" s="100" t="str">
        <f>IFERROR(VLOOKUP($B103,手順2!$A$12:$P$107,J$1,FALSE),"")&amp;IFERROR(VLOOKUP($B103,手順3!$A$12:$Q$107,J$1,FALSE),"")</f>
        <v/>
      </c>
      <c r="K103" s="131" t="str">
        <f>IF(J103="","",IF(IFERROR(VLOOKUP($B103,手順2!$A$12:$P$107,K$1,FALSE),"")&amp;IFERROR(VLOOKUP($B103,手順3!$A$12:$Q$107,K$1,FALSE),"")="",0,IFERROR(VLOOKUP($B103,手順2!$A$12:$P$107,K$1,FALSE),"")&amp;IFERROR(VLOOKUP($B103,手順3!$A$12:$Q$107,K$1,FALSE),"")))</f>
        <v/>
      </c>
      <c r="L103" s="131" t="str">
        <f>IF(J103="","",IF(IFERROR(VLOOKUP($B103,手順2!$A$12:$P$107,L$1,FALSE),"")&amp;IFERROR(VLOOKUP($B103,手順3!$A$12:$Q$107,L$1,FALSE),"")="",0,IFERROR(VLOOKUP($B103,手順2!$A$12:$P$107,L$1,FALSE),"")&amp;IFERROR(VLOOKUP($B103,手順3!$A$12:$Q$107,L$1,FALSE),"")))</f>
        <v/>
      </c>
      <c r="M103" s="131" t="str">
        <f>IF(J103="","",IF(IFERROR(VLOOKUP($B103,手順2!$A$12:$P$107,M$1,FALSE),"")&amp;IFERROR(VLOOKUP($B103,手順3!$A$12:$Q$107,M$1,FALSE),"")="",0,IFERROR(VLOOKUP($B103,手順2!$A$12:$P$107,M$1,FALSE),"")&amp;IFERROR(VLOOKUP($B103,手順3!$A$12:$Q$107,M$1,FALSE),"")))</f>
        <v/>
      </c>
      <c r="N103" s="10" t="str">
        <f>IFERROR(VLOOKUP($B103,手順2!$A$12:$P$107,N$1,FALSE),"")&amp;IFERROR(VLOOKUP($B103,手順3!$A$12:$Q$107,N$1,FALSE),"")</f>
        <v/>
      </c>
      <c r="O103" s="136"/>
      <c r="P103" s="136"/>
      <c r="Q103" s="136"/>
      <c r="R103"/>
      <c r="W103" s="41" t="str">
        <f>IF($AA103="","",COUNTIF($AK$18:$AK103,W$17))</f>
        <v/>
      </c>
      <c r="X103" s="41" t="str">
        <f>IF($AA103="","",COUNTIF($AK$18:$AK103,X$17))</f>
        <v/>
      </c>
      <c r="Y103" s="41" t="str">
        <f>IF($AA103="","",COUNTIF($AK$18:$AK103,Y$17))</f>
        <v/>
      </c>
      <c r="Z103" s="41" t="str">
        <f>IF($AA103="","",COUNTIF($AK$18:$AK103,Z$17))</f>
        <v/>
      </c>
      <c r="AA103" s="120" t="str">
        <f t="shared" si="12"/>
        <v/>
      </c>
      <c r="AB103" s="121" t="str">
        <f t="shared" si="13"/>
        <v/>
      </c>
      <c r="AC103" s="42" t="str">
        <f t="shared" si="14"/>
        <v/>
      </c>
      <c r="AD103" s="121" t="str">
        <f t="shared" si="15"/>
        <v/>
      </c>
      <c r="AE103" s="121" t="str">
        <f t="shared" si="16"/>
        <v/>
      </c>
      <c r="AF103" s="121" t="str">
        <f t="shared" si="17"/>
        <v/>
      </c>
      <c r="AG103" s="121" t="str">
        <f t="shared" si="18"/>
        <v/>
      </c>
      <c r="AH103" s="121" t="str">
        <f t="shared" si="19"/>
        <v/>
      </c>
      <c r="AI103" s="121" t="str">
        <f t="shared" si="20"/>
        <v/>
      </c>
      <c r="AJ103" s="121"/>
      <c r="AK103" s="122" t="str">
        <f t="shared" si="21"/>
        <v/>
      </c>
      <c r="AM103">
        <f>種目情報!A86</f>
        <v>0</v>
      </c>
      <c r="AN103">
        <f>種目情報!B86</f>
        <v>0</v>
      </c>
      <c r="AO103">
        <f>種目情報!C86</f>
        <v>0</v>
      </c>
    </row>
    <row r="104" spans="1:41" x14ac:dyDescent="0.45">
      <c r="A104">
        <v>87</v>
      </c>
      <c r="B104" t="str">
        <f>IFERROR(IF(B103=手順3!$A$11,"",IF(B103&lt;=100,IF(手順2!A98=手順５!A104,手順５!A104,手順3!$A$12),B103+1)),"")</f>
        <v/>
      </c>
      <c r="C104" s="10" t="str">
        <f>IFERROR(VLOOKUP($B104,手順2!$A$12:$P$107,C$1,FALSE),"")&amp;IFERROR(VLOOKUP($B104,手順3!$A$12:$Q$107,C$1,FALSE),"")</f>
        <v/>
      </c>
      <c r="D104" s="10" t="str">
        <f>IFERROR(VLOOKUP($B104,手順2!$A$12:$P$107,D$1,FALSE),"")&amp;IFERROR(VLOOKUP($B104,手順3!$A$12:$Q$107,D$1,FALSE),"")</f>
        <v/>
      </c>
      <c r="E104" s="10" t="str">
        <f>IFERROR(VLOOKUP($B104,手順2!$A$12:$P$107,E$1,FALSE),"")&amp;IFERROR(VLOOKUP($B104,手順3!$A$12:$Q$107,E$1,FALSE),"")</f>
        <v/>
      </c>
      <c r="F104" s="10" t="str">
        <f>IFERROR(VLOOKUP($B104,手順2!$A$12:$P$107,F$1,FALSE),"")&amp;IFERROR(VLOOKUP($B104,手順3!$A$12:$Q$107,F$1,FALSE),"")</f>
        <v/>
      </c>
      <c r="G104" s="10" t="str">
        <f>IFERROR(VLOOKUP($B104,手順2!$A$12:$P$107,G$1,FALSE),"")&amp;IFERROR(VLOOKUP($B104,手順3!$A$12:$Q$107,G$1,FALSE),"")</f>
        <v/>
      </c>
      <c r="H104" s="10" t="str">
        <f>IFERROR(VLOOKUP($B104,手順2!$A$12:$P$107,H$1,FALSE),"")&amp;IFERROR(VLOOKUP($B104,手順3!$A$12:$Q$107,H$1,FALSE),"")</f>
        <v/>
      </c>
      <c r="I104" s="10" t="str">
        <f>IFERROR(VLOOKUP($B104,手順2!$A$12:$P$107,I$1,FALSE),"")&amp;IFERROR(VLOOKUP($B104,手順3!$A$12:$Q$107,I$1,FALSE),"")</f>
        <v/>
      </c>
      <c r="J104" s="100" t="str">
        <f>IFERROR(VLOOKUP($B104,手順2!$A$12:$P$107,J$1,FALSE),"")&amp;IFERROR(VLOOKUP($B104,手順3!$A$12:$Q$107,J$1,FALSE),"")</f>
        <v/>
      </c>
      <c r="K104" s="131" t="str">
        <f>IF(J104="","",IF(IFERROR(VLOOKUP($B104,手順2!$A$12:$P$107,K$1,FALSE),"")&amp;IFERROR(VLOOKUP($B104,手順3!$A$12:$Q$107,K$1,FALSE),"")="",0,IFERROR(VLOOKUP($B104,手順2!$A$12:$P$107,K$1,FALSE),"")&amp;IFERROR(VLOOKUP($B104,手順3!$A$12:$Q$107,K$1,FALSE),"")))</f>
        <v/>
      </c>
      <c r="L104" s="131" t="str">
        <f>IF(J104="","",IF(IFERROR(VLOOKUP($B104,手順2!$A$12:$P$107,L$1,FALSE),"")&amp;IFERROR(VLOOKUP($B104,手順3!$A$12:$Q$107,L$1,FALSE),"")="",0,IFERROR(VLOOKUP($B104,手順2!$A$12:$P$107,L$1,FALSE),"")&amp;IFERROR(VLOOKUP($B104,手順3!$A$12:$Q$107,L$1,FALSE),"")))</f>
        <v/>
      </c>
      <c r="M104" s="131" t="str">
        <f>IF(J104="","",IF(IFERROR(VLOOKUP($B104,手順2!$A$12:$P$107,M$1,FALSE),"")&amp;IFERROR(VLOOKUP($B104,手順3!$A$12:$Q$107,M$1,FALSE),"")="",0,IFERROR(VLOOKUP($B104,手順2!$A$12:$P$107,M$1,FALSE),"")&amp;IFERROR(VLOOKUP($B104,手順3!$A$12:$Q$107,M$1,FALSE),"")))</f>
        <v/>
      </c>
      <c r="N104" s="10" t="str">
        <f>IFERROR(VLOOKUP($B104,手順2!$A$12:$P$107,N$1,FALSE),"")&amp;IFERROR(VLOOKUP($B104,手順3!$A$12:$Q$107,N$1,FALSE),"")</f>
        <v/>
      </c>
      <c r="O104" s="136"/>
      <c r="P104" s="136"/>
      <c r="Q104" s="136"/>
      <c r="R104"/>
      <c r="W104" s="41" t="str">
        <f>IF($AA104="","",COUNTIF($AK$18:$AK104,W$17))</f>
        <v/>
      </c>
      <c r="X104" s="41" t="str">
        <f>IF($AA104="","",COUNTIF($AK$18:$AK104,X$17))</f>
        <v/>
      </c>
      <c r="Y104" s="41" t="str">
        <f>IF($AA104="","",COUNTIF($AK$18:$AK104,Y$17))</f>
        <v/>
      </c>
      <c r="Z104" s="41" t="str">
        <f>IF($AA104="","",COUNTIF($AK$18:$AK104,Z$17))</f>
        <v/>
      </c>
      <c r="AA104" s="120" t="str">
        <f t="shared" si="12"/>
        <v/>
      </c>
      <c r="AB104" s="121" t="str">
        <f t="shared" si="13"/>
        <v/>
      </c>
      <c r="AC104" s="42" t="str">
        <f t="shared" si="14"/>
        <v/>
      </c>
      <c r="AD104" s="121" t="str">
        <f t="shared" si="15"/>
        <v/>
      </c>
      <c r="AE104" s="121" t="str">
        <f t="shared" si="16"/>
        <v/>
      </c>
      <c r="AF104" s="121" t="str">
        <f t="shared" si="17"/>
        <v/>
      </c>
      <c r="AG104" s="121" t="str">
        <f t="shared" si="18"/>
        <v/>
      </c>
      <c r="AH104" s="121" t="str">
        <f t="shared" si="19"/>
        <v/>
      </c>
      <c r="AI104" s="121" t="str">
        <f t="shared" si="20"/>
        <v/>
      </c>
      <c r="AJ104" s="121"/>
      <c r="AK104" s="122" t="str">
        <f t="shared" si="21"/>
        <v/>
      </c>
      <c r="AM104">
        <f>種目情報!A87</f>
        <v>0</v>
      </c>
      <c r="AN104">
        <f>種目情報!B87</f>
        <v>0</v>
      </c>
      <c r="AO104">
        <f>種目情報!C87</f>
        <v>0</v>
      </c>
    </row>
    <row r="105" spans="1:41" x14ac:dyDescent="0.45">
      <c r="A105">
        <v>88</v>
      </c>
      <c r="B105" t="str">
        <f>IFERROR(IF(B104=手順3!$A$11,"",IF(B104&lt;=100,IF(手順2!A99=手順５!A105,手順５!A105,手順3!$A$12),B104+1)),"")</f>
        <v/>
      </c>
      <c r="C105" s="10" t="str">
        <f>IFERROR(VLOOKUP($B105,手順2!$A$12:$P$107,C$1,FALSE),"")&amp;IFERROR(VLOOKUP($B105,手順3!$A$12:$Q$107,C$1,FALSE),"")</f>
        <v/>
      </c>
      <c r="D105" s="10" t="str">
        <f>IFERROR(VLOOKUP($B105,手順2!$A$12:$P$107,D$1,FALSE),"")&amp;IFERROR(VLOOKUP($B105,手順3!$A$12:$Q$107,D$1,FALSE),"")</f>
        <v/>
      </c>
      <c r="E105" s="10" t="str">
        <f>IFERROR(VLOOKUP($B105,手順2!$A$12:$P$107,E$1,FALSE),"")&amp;IFERROR(VLOOKUP($B105,手順3!$A$12:$Q$107,E$1,FALSE),"")</f>
        <v/>
      </c>
      <c r="F105" s="10" t="str">
        <f>IFERROR(VLOOKUP($B105,手順2!$A$12:$P$107,F$1,FALSE),"")&amp;IFERROR(VLOOKUP($B105,手順3!$A$12:$Q$107,F$1,FALSE),"")</f>
        <v/>
      </c>
      <c r="G105" s="10" t="str">
        <f>IFERROR(VLOOKUP($B105,手順2!$A$12:$P$107,G$1,FALSE),"")&amp;IFERROR(VLOOKUP($B105,手順3!$A$12:$Q$107,G$1,FALSE),"")</f>
        <v/>
      </c>
      <c r="H105" s="10" t="str">
        <f>IFERROR(VLOOKUP($B105,手順2!$A$12:$P$107,H$1,FALSE),"")&amp;IFERROR(VLOOKUP($B105,手順3!$A$12:$Q$107,H$1,FALSE),"")</f>
        <v/>
      </c>
      <c r="I105" s="10" t="str">
        <f>IFERROR(VLOOKUP($B105,手順2!$A$12:$P$107,I$1,FALSE),"")&amp;IFERROR(VLOOKUP($B105,手順3!$A$12:$Q$107,I$1,FALSE),"")</f>
        <v/>
      </c>
      <c r="J105" s="100" t="str">
        <f>IFERROR(VLOOKUP($B105,手順2!$A$12:$P$107,J$1,FALSE),"")&amp;IFERROR(VLOOKUP($B105,手順3!$A$12:$Q$107,J$1,FALSE),"")</f>
        <v/>
      </c>
      <c r="K105" s="131" t="str">
        <f>IF(J105="","",IF(IFERROR(VLOOKUP($B105,手順2!$A$12:$P$107,K$1,FALSE),"")&amp;IFERROR(VLOOKUP($B105,手順3!$A$12:$Q$107,K$1,FALSE),"")="",0,IFERROR(VLOOKUP($B105,手順2!$A$12:$P$107,K$1,FALSE),"")&amp;IFERROR(VLOOKUP($B105,手順3!$A$12:$Q$107,K$1,FALSE),"")))</f>
        <v/>
      </c>
      <c r="L105" s="131" t="str">
        <f>IF(J105="","",IF(IFERROR(VLOOKUP($B105,手順2!$A$12:$P$107,L$1,FALSE),"")&amp;IFERROR(VLOOKUP($B105,手順3!$A$12:$Q$107,L$1,FALSE),"")="",0,IFERROR(VLOOKUP($B105,手順2!$A$12:$P$107,L$1,FALSE),"")&amp;IFERROR(VLOOKUP($B105,手順3!$A$12:$Q$107,L$1,FALSE),"")))</f>
        <v/>
      </c>
      <c r="M105" s="131" t="str">
        <f>IF(J105="","",IF(IFERROR(VLOOKUP($B105,手順2!$A$12:$P$107,M$1,FALSE),"")&amp;IFERROR(VLOOKUP($B105,手順3!$A$12:$Q$107,M$1,FALSE),"")="",0,IFERROR(VLOOKUP($B105,手順2!$A$12:$P$107,M$1,FALSE),"")&amp;IFERROR(VLOOKUP($B105,手順3!$A$12:$Q$107,M$1,FALSE),"")))</f>
        <v/>
      </c>
      <c r="N105" s="10" t="str">
        <f>IFERROR(VLOOKUP($B105,手順2!$A$12:$P$107,N$1,FALSE),"")&amp;IFERROR(VLOOKUP($B105,手順3!$A$12:$Q$107,N$1,FALSE),"")</f>
        <v/>
      </c>
      <c r="O105" s="136"/>
      <c r="P105" s="136"/>
      <c r="Q105" s="136"/>
      <c r="R105"/>
      <c r="W105" s="41" t="str">
        <f>IF($AA105="","",COUNTIF($AK$18:$AK105,W$17))</f>
        <v/>
      </c>
      <c r="X105" s="41" t="str">
        <f>IF($AA105="","",COUNTIF($AK$18:$AK105,X$17))</f>
        <v/>
      </c>
      <c r="Y105" s="41" t="str">
        <f>IF($AA105="","",COUNTIF($AK$18:$AK105,Y$17))</f>
        <v/>
      </c>
      <c r="Z105" s="41" t="str">
        <f>IF($AA105="","",COUNTIF($AK$18:$AK105,Z$17))</f>
        <v/>
      </c>
      <c r="AA105" s="120" t="str">
        <f t="shared" si="12"/>
        <v/>
      </c>
      <c r="AB105" s="121" t="str">
        <f t="shared" si="13"/>
        <v/>
      </c>
      <c r="AC105" s="42" t="str">
        <f t="shared" si="14"/>
        <v/>
      </c>
      <c r="AD105" s="121" t="str">
        <f t="shared" si="15"/>
        <v/>
      </c>
      <c r="AE105" s="121" t="str">
        <f t="shared" si="16"/>
        <v/>
      </c>
      <c r="AF105" s="121" t="str">
        <f t="shared" si="17"/>
        <v/>
      </c>
      <c r="AG105" s="121" t="str">
        <f t="shared" si="18"/>
        <v/>
      </c>
      <c r="AH105" s="121" t="str">
        <f t="shared" si="19"/>
        <v/>
      </c>
      <c r="AI105" s="121" t="str">
        <f t="shared" si="20"/>
        <v/>
      </c>
      <c r="AJ105" s="121"/>
      <c r="AK105" s="122" t="str">
        <f t="shared" si="21"/>
        <v/>
      </c>
      <c r="AM105">
        <f>種目情報!A88</f>
        <v>0</v>
      </c>
      <c r="AN105">
        <f>種目情報!B88</f>
        <v>0</v>
      </c>
      <c r="AO105">
        <f>種目情報!C88</f>
        <v>0</v>
      </c>
    </row>
    <row r="106" spans="1:41" ht="18.600000000000001" thickBot="1" x14ac:dyDescent="0.5">
      <c r="A106">
        <v>89</v>
      </c>
      <c r="B106" t="str">
        <f>IFERROR(IF(B105=手順3!$A$11,"",IF(B105&lt;=100,IF(手順2!A100=手順５!A106,手順５!A106,手順3!$A$12),B105+1)),"")</f>
        <v/>
      </c>
      <c r="C106" s="10" t="str">
        <f>IFERROR(VLOOKUP($B106,手順2!$A$12:$P$107,C$1,FALSE),"")&amp;IFERROR(VLOOKUP($B106,手順3!$A$12:$Q$107,C$1,FALSE),"")</f>
        <v/>
      </c>
      <c r="D106" s="10" t="str">
        <f>IFERROR(VLOOKUP($B106,手順2!$A$12:$P$107,D$1,FALSE),"")&amp;IFERROR(VLOOKUP($B106,手順3!$A$12:$Q$107,D$1,FALSE),"")</f>
        <v/>
      </c>
      <c r="E106" s="10" t="str">
        <f>IFERROR(VLOOKUP($B106,手順2!$A$12:$P$107,E$1,FALSE),"")&amp;IFERROR(VLOOKUP($B106,手順3!$A$12:$Q$107,E$1,FALSE),"")</f>
        <v/>
      </c>
      <c r="F106" s="10" t="str">
        <f>IFERROR(VLOOKUP($B106,手順2!$A$12:$P$107,F$1,FALSE),"")&amp;IFERROR(VLOOKUP($B106,手順3!$A$12:$Q$107,F$1,FALSE),"")</f>
        <v/>
      </c>
      <c r="G106" s="10" t="str">
        <f>IFERROR(VLOOKUP($B106,手順2!$A$12:$P$107,G$1,FALSE),"")&amp;IFERROR(VLOOKUP($B106,手順3!$A$12:$Q$107,G$1,FALSE),"")</f>
        <v/>
      </c>
      <c r="H106" s="10" t="str">
        <f>IFERROR(VLOOKUP($B106,手順2!$A$12:$P$107,H$1,FALSE),"")&amp;IFERROR(VLOOKUP($B106,手順3!$A$12:$Q$107,H$1,FALSE),"")</f>
        <v/>
      </c>
      <c r="I106" s="10" t="str">
        <f>IFERROR(VLOOKUP($B106,手順2!$A$12:$P$107,I$1,FALSE),"")&amp;IFERROR(VLOOKUP($B106,手順3!$A$12:$Q$107,I$1,FALSE),"")</f>
        <v/>
      </c>
      <c r="J106" s="100" t="str">
        <f>IFERROR(VLOOKUP($B106,手順2!$A$12:$P$107,J$1,FALSE),"")&amp;IFERROR(VLOOKUP($B106,手順3!$A$12:$Q$107,J$1,FALSE),"")</f>
        <v/>
      </c>
      <c r="K106" s="131" t="str">
        <f>IF(J106="","",IF(IFERROR(VLOOKUP($B106,手順2!$A$12:$P$107,K$1,FALSE),"")&amp;IFERROR(VLOOKUP($B106,手順3!$A$12:$Q$107,K$1,FALSE),"")="",0,IFERROR(VLOOKUP($B106,手順2!$A$12:$P$107,K$1,FALSE),"")&amp;IFERROR(VLOOKUP($B106,手順3!$A$12:$Q$107,K$1,FALSE),"")))</f>
        <v/>
      </c>
      <c r="L106" s="131" t="str">
        <f>IF(J106="","",IF(IFERROR(VLOOKUP($B106,手順2!$A$12:$P$107,L$1,FALSE),"")&amp;IFERROR(VLOOKUP($B106,手順3!$A$12:$Q$107,L$1,FALSE),"")="",0,IFERROR(VLOOKUP($B106,手順2!$A$12:$P$107,L$1,FALSE),"")&amp;IFERROR(VLOOKUP($B106,手順3!$A$12:$Q$107,L$1,FALSE),"")))</f>
        <v/>
      </c>
      <c r="M106" s="131" t="str">
        <f>IF(J106="","",IF(IFERROR(VLOOKUP($B106,手順2!$A$12:$P$107,M$1,FALSE),"")&amp;IFERROR(VLOOKUP($B106,手順3!$A$12:$Q$107,M$1,FALSE),"")="",0,IFERROR(VLOOKUP($B106,手順2!$A$12:$P$107,M$1,FALSE),"")&amp;IFERROR(VLOOKUP($B106,手順3!$A$12:$Q$107,M$1,FALSE),"")))</f>
        <v/>
      </c>
      <c r="N106" s="10" t="str">
        <f>IFERROR(VLOOKUP($B106,手順2!$A$12:$P$107,N$1,FALSE),"")&amp;IFERROR(VLOOKUP($B106,手順3!$A$12:$Q$107,N$1,FALSE),"")</f>
        <v/>
      </c>
      <c r="O106" s="136"/>
      <c r="P106" s="136"/>
      <c r="Q106" s="136"/>
      <c r="R106"/>
      <c r="W106" s="41" t="str">
        <f>IF($AA106="","",COUNTIF($AK$18:$AK106,W$17))</f>
        <v/>
      </c>
      <c r="X106" s="41" t="str">
        <f>IF($AA106="","",COUNTIF($AK$18:$AK106,X$17))</f>
        <v/>
      </c>
      <c r="Y106" s="41" t="str">
        <f>IF($AA106="","",COUNTIF($AK$18:$AK106,Y$17))</f>
        <v/>
      </c>
      <c r="Z106" s="41" t="str">
        <f>IF($AA106="","",COUNTIF($AK$18:$AK106,Z$17))</f>
        <v/>
      </c>
      <c r="AA106" s="123" t="str">
        <f t="shared" si="12"/>
        <v/>
      </c>
      <c r="AB106" s="124" t="str">
        <f t="shared" si="13"/>
        <v/>
      </c>
      <c r="AC106" s="57" t="str">
        <f t="shared" si="14"/>
        <v/>
      </c>
      <c r="AD106" s="124" t="str">
        <f t="shared" si="15"/>
        <v/>
      </c>
      <c r="AE106" s="124" t="str">
        <f t="shared" si="16"/>
        <v/>
      </c>
      <c r="AF106" s="124" t="str">
        <f t="shared" si="17"/>
        <v/>
      </c>
      <c r="AG106" s="124" t="str">
        <f t="shared" si="18"/>
        <v/>
      </c>
      <c r="AH106" s="124" t="str">
        <f t="shared" si="19"/>
        <v/>
      </c>
      <c r="AI106" s="124" t="str">
        <f t="shared" si="20"/>
        <v/>
      </c>
      <c r="AJ106" s="124"/>
      <c r="AK106" s="125" t="str">
        <f t="shared" si="21"/>
        <v/>
      </c>
      <c r="AM106">
        <f>種目情報!A89</f>
        <v>0</v>
      </c>
      <c r="AN106">
        <f>種目情報!B89</f>
        <v>0</v>
      </c>
      <c r="AO106">
        <f>種目情報!C89</f>
        <v>0</v>
      </c>
    </row>
    <row r="107" spans="1:41" x14ac:dyDescent="0.45">
      <c r="A107">
        <v>90</v>
      </c>
      <c r="B107" t="str">
        <f>IFERROR(IF(B106=手順3!$A$11,"",IF(B106&lt;=100,IF(手順2!A101=手順５!A107,手順５!A107,手順3!$A$12),B106+1)),"")</f>
        <v/>
      </c>
      <c r="C107" s="10" t="str">
        <f>IFERROR(VLOOKUP($B107,手順2!$A$12:$P$107,C$1,FALSE),"")&amp;IFERROR(VLOOKUP($B107,手順3!$A$12:$Q$107,C$1,FALSE),"")</f>
        <v/>
      </c>
      <c r="D107" s="10" t="str">
        <f>IFERROR(VLOOKUP($B107,手順2!$A$12:$P$107,D$1,FALSE),"")&amp;IFERROR(VLOOKUP($B107,手順3!$A$12:$Q$107,D$1,FALSE),"")</f>
        <v/>
      </c>
      <c r="E107" s="10" t="str">
        <f>IFERROR(VLOOKUP($B107,手順2!$A$12:$P$107,E$1,FALSE),"")&amp;IFERROR(VLOOKUP($B107,手順3!$A$12:$Q$107,E$1,FALSE),"")</f>
        <v/>
      </c>
      <c r="F107" s="10" t="str">
        <f>IFERROR(VLOOKUP($B107,手順2!$A$12:$P$107,F$1,FALSE),"")&amp;IFERROR(VLOOKUP($B107,手順3!$A$12:$Q$107,F$1,FALSE),"")</f>
        <v/>
      </c>
      <c r="G107" s="10" t="str">
        <f>IFERROR(VLOOKUP($B107,手順2!$A$12:$P$107,G$1,FALSE),"")&amp;IFERROR(VLOOKUP($B107,手順3!$A$12:$Q$107,G$1,FALSE),"")</f>
        <v/>
      </c>
      <c r="H107" s="10" t="str">
        <f>IFERROR(VLOOKUP($B107,手順2!$A$12:$P$107,H$1,FALSE),"")&amp;IFERROR(VLOOKUP($B107,手順3!$A$12:$Q$107,H$1,FALSE),"")</f>
        <v/>
      </c>
      <c r="I107" s="10" t="str">
        <f>IFERROR(VLOOKUP($B107,手順2!$A$12:$P$107,I$1,FALSE),"")&amp;IFERROR(VLOOKUP($B107,手順3!$A$12:$Q$107,I$1,FALSE),"")</f>
        <v/>
      </c>
      <c r="J107" s="100" t="str">
        <f>IFERROR(VLOOKUP($B107,手順2!$A$12:$P$107,J$1,FALSE),"")&amp;IFERROR(VLOOKUP($B107,手順3!$A$12:$Q$107,J$1,FALSE),"")</f>
        <v/>
      </c>
      <c r="K107" s="131" t="str">
        <f>IF(J107="","",IF(IFERROR(VLOOKUP($B107,手順2!$A$12:$P$107,K$1,FALSE),"")&amp;IFERROR(VLOOKUP($B107,手順3!$A$12:$Q$107,K$1,FALSE),"")="",0,IFERROR(VLOOKUP($B107,手順2!$A$12:$P$107,K$1,FALSE),"")&amp;IFERROR(VLOOKUP($B107,手順3!$A$12:$Q$107,K$1,FALSE),"")))</f>
        <v/>
      </c>
      <c r="L107" s="131" t="str">
        <f>IF(J107="","",IF(IFERROR(VLOOKUP($B107,手順2!$A$12:$P$107,L$1,FALSE),"")&amp;IFERROR(VLOOKUP($B107,手順3!$A$12:$Q$107,L$1,FALSE),"")="",0,IFERROR(VLOOKUP($B107,手順2!$A$12:$P$107,L$1,FALSE),"")&amp;IFERROR(VLOOKUP($B107,手順3!$A$12:$Q$107,L$1,FALSE),"")))</f>
        <v/>
      </c>
      <c r="M107" s="131" t="str">
        <f>IF(J107="","",IF(IFERROR(VLOOKUP($B107,手順2!$A$12:$P$107,M$1,FALSE),"")&amp;IFERROR(VLOOKUP($B107,手順3!$A$12:$Q$107,M$1,FALSE),"")="",0,IFERROR(VLOOKUP($B107,手順2!$A$12:$P$107,M$1,FALSE),"")&amp;IFERROR(VLOOKUP($B107,手順3!$A$12:$Q$107,M$1,FALSE),"")))</f>
        <v/>
      </c>
      <c r="N107" s="10" t="str">
        <f>IFERROR(VLOOKUP($B107,手順2!$A$12:$P$107,N$1,FALSE),"")&amp;IFERROR(VLOOKUP($B107,手順3!$A$12:$Q$107,N$1,FALSE),"")</f>
        <v/>
      </c>
      <c r="O107" s="136"/>
      <c r="P107" s="136"/>
      <c r="Q107" s="136"/>
      <c r="R107"/>
    </row>
    <row r="108" spans="1:41" x14ac:dyDescent="0.45">
      <c r="A108">
        <v>91</v>
      </c>
      <c r="B108" t="str">
        <f>IFERROR(IF(B107=手順3!$A$11,"",IF(B107&lt;=100,IF(手順2!A102=手順５!A108,手順５!A108,手順3!$A$12),B107+1)),"")</f>
        <v/>
      </c>
      <c r="C108" s="10" t="str">
        <f>IFERROR(VLOOKUP($B108,手順2!$A$12:$P$107,C$1,FALSE),"")&amp;IFERROR(VLOOKUP($B108,手順3!$A$12:$Q$107,C$1,FALSE),"")</f>
        <v/>
      </c>
      <c r="D108" s="10" t="str">
        <f>IFERROR(VLOOKUP($B108,手順2!$A$12:$P$107,D$1,FALSE),"")&amp;IFERROR(VLOOKUP($B108,手順3!$A$12:$Q$107,D$1,FALSE),"")</f>
        <v/>
      </c>
      <c r="E108" s="10" t="str">
        <f>IFERROR(VLOOKUP($B108,手順2!$A$12:$P$107,E$1,FALSE),"")&amp;IFERROR(VLOOKUP($B108,手順3!$A$12:$Q$107,E$1,FALSE),"")</f>
        <v/>
      </c>
      <c r="F108" s="10" t="str">
        <f>IFERROR(VLOOKUP($B108,手順2!$A$12:$P$107,F$1,FALSE),"")&amp;IFERROR(VLOOKUP($B108,手順3!$A$12:$Q$107,F$1,FALSE),"")</f>
        <v/>
      </c>
      <c r="G108" s="10" t="str">
        <f>IFERROR(VLOOKUP($B108,手順2!$A$12:$P$107,G$1,FALSE),"")&amp;IFERROR(VLOOKUP($B108,手順3!$A$12:$Q$107,G$1,FALSE),"")</f>
        <v/>
      </c>
      <c r="H108" s="10" t="str">
        <f>IFERROR(VLOOKUP($B108,手順2!$A$12:$P$107,H$1,FALSE),"")&amp;IFERROR(VLOOKUP($B108,手順3!$A$12:$Q$107,H$1,FALSE),"")</f>
        <v/>
      </c>
      <c r="I108" s="10" t="str">
        <f>IFERROR(VLOOKUP($B108,手順2!$A$12:$P$107,I$1,FALSE),"")&amp;IFERROR(VLOOKUP($B108,手順3!$A$12:$Q$107,I$1,FALSE),"")</f>
        <v/>
      </c>
      <c r="J108" s="100" t="str">
        <f>IFERROR(VLOOKUP($B108,手順2!$A$12:$P$107,J$1,FALSE),"")&amp;IFERROR(VLOOKUP($B108,手順3!$A$12:$Q$107,J$1,FALSE),"")</f>
        <v/>
      </c>
      <c r="K108" s="131" t="str">
        <f>IF(J108="","",IF(IFERROR(VLOOKUP($B108,手順2!$A$12:$P$107,K$1,FALSE),"")&amp;IFERROR(VLOOKUP($B108,手順3!$A$12:$Q$107,K$1,FALSE),"")="",0,IFERROR(VLOOKUP($B108,手順2!$A$12:$P$107,K$1,FALSE),"")&amp;IFERROR(VLOOKUP($B108,手順3!$A$12:$Q$107,K$1,FALSE),"")))</f>
        <v/>
      </c>
      <c r="L108" s="131" t="str">
        <f>IF(J108="","",IF(IFERROR(VLOOKUP($B108,手順2!$A$12:$P$107,L$1,FALSE),"")&amp;IFERROR(VLOOKUP($B108,手順3!$A$12:$Q$107,L$1,FALSE),"")="",0,IFERROR(VLOOKUP($B108,手順2!$A$12:$P$107,L$1,FALSE),"")&amp;IFERROR(VLOOKUP($B108,手順3!$A$12:$Q$107,L$1,FALSE),"")))</f>
        <v/>
      </c>
      <c r="M108" s="131" t="str">
        <f>IF(J108="","",IF(IFERROR(VLOOKUP($B108,手順2!$A$12:$P$107,M$1,FALSE),"")&amp;IFERROR(VLOOKUP($B108,手順3!$A$12:$Q$107,M$1,FALSE),"")="",0,IFERROR(VLOOKUP($B108,手順2!$A$12:$P$107,M$1,FALSE),"")&amp;IFERROR(VLOOKUP($B108,手順3!$A$12:$Q$107,M$1,FALSE),"")))</f>
        <v/>
      </c>
      <c r="N108" s="10" t="str">
        <f>IFERROR(VLOOKUP($B108,手順2!$A$12:$P$107,N$1,FALSE),"")&amp;IFERROR(VLOOKUP($B108,手順3!$A$12:$Q$107,N$1,FALSE),"")</f>
        <v/>
      </c>
      <c r="O108" s="136"/>
      <c r="P108" s="136"/>
      <c r="Q108" s="136"/>
      <c r="R108"/>
    </row>
    <row r="109" spans="1:41" x14ac:dyDescent="0.45">
      <c r="A109">
        <v>92</v>
      </c>
      <c r="B109" t="str">
        <f>IFERROR(IF(B108=手順3!$A$11,"",IF(B108&lt;=100,IF(手順2!A103=手順５!A109,手順５!A109,手順3!$A$12),B108+1)),"")</f>
        <v/>
      </c>
      <c r="C109" s="10" t="str">
        <f>IFERROR(VLOOKUP($B109,手順2!$A$12:$P$107,C$1,FALSE),"")&amp;IFERROR(VLOOKUP($B109,手順3!$A$12:$Q$107,C$1,FALSE),"")</f>
        <v/>
      </c>
      <c r="D109" s="10" t="str">
        <f>IFERROR(VLOOKUP($B109,手順2!$A$12:$P$107,D$1,FALSE),"")&amp;IFERROR(VLOOKUP($B109,手順3!$A$12:$Q$107,D$1,FALSE),"")</f>
        <v/>
      </c>
      <c r="E109" s="10" t="str">
        <f>IFERROR(VLOOKUP($B109,手順2!$A$12:$P$107,E$1,FALSE),"")&amp;IFERROR(VLOOKUP($B109,手順3!$A$12:$Q$107,E$1,FALSE),"")</f>
        <v/>
      </c>
      <c r="F109" s="10" t="str">
        <f>IFERROR(VLOOKUP($B109,手順2!$A$12:$P$107,F$1,FALSE),"")&amp;IFERROR(VLOOKUP($B109,手順3!$A$12:$Q$107,F$1,FALSE),"")</f>
        <v/>
      </c>
      <c r="G109" s="10" t="str">
        <f>IFERROR(VLOOKUP($B109,手順2!$A$12:$P$107,G$1,FALSE),"")&amp;IFERROR(VLOOKUP($B109,手順3!$A$12:$Q$107,G$1,FALSE),"")</f>
        <v/>
      </c>
      <c r="H109" s="10" t="str">
        <f>IFERROR(VLOOKUP($B109,手順2!$A$12:$P$107,H$1,FALSE),"")&amp;IFERROR(VLOOKUP($B109,手順3!$A$12:$Q$107,H$1,FALSE),"")</f>
        <v/>
      </c>
      <c r="I109" s="10" t="str">
        <f>IFERROR(VLOOKUP($B109,手順2!$A$12:$P$107,I$1,FALSE),"")&amp;IFERROR(VLOOKUP($B109,手順3!$A$12:$Q$107,I$1,FALSE),"")</f>
        <v/>
      </c>
      <c r="J109" s="100" t="str">
        <f>IFERROR(VLOOKUP($B109,手順2!$A$12:$P$107,J$1,FALSE),"")&amp;IFERROR(VLOOKUP($B109,手順3!$A$12:$Q$107,J$1,FALSE),"")</f>
        <v/>
      </c>
      <c r="K109" s="131" t="str">
        <f>IF(J109="","",IF(IFERROR(VLOOKUP($B109,手順2!$A$12:$P$107,K$1,FALSE),"")&amp;IFERROR(VLOOKUP($B109,手順3!$A$12:$Q$107,K$1,FALSE),"")="",0,IFERROR(VLOOKUP($B109,手順2!$A$12:$P$107,K$1,FALSE),"")&amp;IFERROR(VLOOKUP($B109,手順3!$A$12:$Q$107,K$1,FALSE),"")))</f>
        <v/>
      </c>
      <c r="L109" s="131" t="str">
        <f>IF(J109="","",IF(IFERROR(VLOOKUP($B109,手順2!$A$12:$P$107,L$1,FALSE),"")&amp;IFERROR(VLOOKUP($B109,手順3!$A$12:$Q$107,L$1,FALSE),"")="",0,IFERROR(VLOOKUP($B109,手順2!$A$12:$P$107,L$1,FALSE),"")&amp;IFERROR(VLOOKUP($B109,手順3!$A$12:$Q$107,L$1,FALSE),"")))</f>
        <v/>
      </c>
      <c r="M109" s="131" t="str">
        <f>IF(J109="","",IF(IFERROR(VLOOKUP($B109,手順2!$A$12:$P$107,M$1,FALSE),"")&amp;IFERROR(VLOOKUP($B109,手順3!$A$12:$Q$107,M$1,FALSE),"")="",0,IFERROR(VLOOKUP($B109,手順2!$A$12:$P$107,M$1,FALSE),"")&amp;IFERROR(VLOOKUP($B109,手順3!$A$12:$Q$107,M$1,FALSE),"")))</f>
        <v/>
      </c>
      <c r="N109" s="10" t="str">
        <f>IFERROR(VLOOKUP($B109,手順2!$A$12:$P$107,N$1,FALSE),"")&amp;IFERROR(VLOOKUP($B109,手順3!$A$12:$Q$107,N$1,FALSE),"")</f>
        <v/>
      </c>
      <c r="O109" s="136"/>
      <c r="P109" s="136"/>
      <c r="Q109" s="136"/>
      <c r="R109"/>
    </row>
    <row r="110" spans="1:41" x14ac:dyDescent="0.45">
      <c r="A110">
        <v>93</v>
      </c>
      <c r="B110" t="str">
        <f>IFERROR(IF(B109=手順3!$A$11,"",IF(B109&lt;=100,IF(手順2!A104=手順５!A110,手順５!A110,手順3!$A$12),B109+1)),"")</f>
        <v/>
      </c>
      <c r="C110" s="10" t="str">
        <f>IFERROR(VLOOKUP($B110,手順2!$A$12:$P$107,C$1,FALSE),"")&amp;IFERROR(VLOOKUP($B110,手順3!$A$12:$Q$107,C$1,FALSE),"")</f>
        <v/>
      </c>
      <c r="D110" s="10" t="str">
        <f>IFERROR(VLOOKUP($B110,手順2!$A$12:$P$107,D$1,FALSE),"")&amp;IFERROR(VLOOKUP($B110,手順3!$A$12:$Q$107,D$1,FALSE),"")</f>
        <v/>
      </c>
      <c r="E110" s="10" t="str">
        <f>IFERROR(VLOOKUP($B110,手順2!$A$12:$P$107,E$1,FALSE),"")&amp;IFERROR(VLOOKUP($B110,手順3!$A$12:$Q$107,E$1,FALSE),"")</f>
        <v/>
      </c>
      <c r="F110" s="10" t="str">
        <f>IFERROR(VLOOKUP($B110,手順2!$A$12:$P$107,F$1,FALSE),"")&amp;IFERROR(VLOOKUP($B110,手順3!$A$12:$Q$107,F$1,FALSE),"")</f>
        <v/>
      </c>
      <c r="G110" s="10" t="str">
        <f>IFERROR(VLOOKUP($B110,手順2!$A$12:$P$107,G$1,FALSE),"")&amp;IFERROR(VLOOKUP($B110,手順3!$A$12:$Q$107,G$1,FALSE),"")</f>
        <v/>
      </c>
      <c r="H110" s="10" t="str">
        <f>IFERROR(VLOOKUP($B110,手順2!$A$12:$P$107,H$1,FALSE),"")&amp;IFERROR(VLOOKUP($B110,手順3!$A$12:$Q$107,H$1,FALSE),"")</f>
        <v/>
      </c>
      <c r="I110" s="10" t="str">
        <f>IFERROR(VLOOKUP($B110,手順2!$A$12:$P$107,I$1,FALSE),"")&amp;IFERROR(VLOOKUP($B110,手順3!$A$12:$Q$107,I$1,FALSE),"")</f>
        <v/>
      </c>
      <c r="J110" s="100" t="str">
        <f>IFERROR(VLOOKUP($B110,手順2!$A$12:$P$107,J$1,FALSE),"")&amp;IFERROR(VLOOKUP($B110,手順3!$A$12:$Q$107,J$1,FALSE),"")</f>
        <v/>
      </c>
      <c r="K110" s="131" t="str">
        <f>IF(J110="","",IF(IFERROR(VLOOKUP($B110,手順2!$A$12:$P$107,K$1,FALSE),"")&amp;IFERROR(VLOOKUP($B110,手順3!$A$12:$Q$107,K$1,FALSE),"")="",0,IFERROR(VLOOKUP($B110,手順2!$A$12:$P$107,K$1,FALSE),"")&amp;IFERROR(VLOOKUP($B110,手順3!$A$12:$Q$107,K$1,FALSE),"")))</f>
        <v/>
      </c>
      <c r="L110" s="131" t="str">
        <f>IF(J110="","",IF(IFERROR(VLOOKUP($B110,手順2!$A$12:$P$107,L$1,FALSE),"")&amp;IFERROR(VLOOKUP($B110,手順3!$A$12:$Q$107,L$1,FALSE),"")="",0,IFERROR(VLOOKUP($B110,手順2!$A$12:$P$107,L$1,FALSE),"")&amp;IFERROR(VLOOKUP($B110,手順3!$A$12:$Q$107,L$1,FALSE),"")))</f>
        <v/>
      </c>
      <c r="M110" s="131" t="str">
        <f>IF(J110="","",IF(IFERROR(VLOOKUP($B110,手順2!$A$12:$P$107,M$1,FALSE),"")&amp;IFERROR(VLOOKUP($B110,手順3!$A$12:$Q$107,M$1,FALSE),"")="",0,IFERROR(VLOOKUP($B110,手順2!$A$12:$P$107,M$1,FALSE),"")&amp;IFERROR(VLOOKUP($B110,手順3!$A$12:$Q$107,M$1,FALSE),"")))</f>
        <v/>
      </c>
      <c r="N110" s="10" t="str">
        <f>IFERROR(VLOOKUP($B110,手順2!$A$12:$P$107,N$1,FALSE),"")&amp;IFERROR(VLOOKUP($B110,手順3!$A$12:$Q$107,N$1,FALSE),"")</f>
        <v/>
      </c>
      <c r="O110" s="136"/>
      <c r="P110" s="136"/>
      <c r="Q110" s="136"/>
      <c r="R110"/>
    </row>
    <row r="111" spans="1:41" x14ac:dyDescent="0.45">
      <c r="A111">
        <v>94</v>
      </c>
      <c r="B111" t="str">
        <f>IFERROR(IF(B110=手順3!$A$11,"",IF(B110&lt;=100,IF(手順2!A105=手順５!A111,手順５!A111,手順3!$A$12),B110+1)),"")</f>
        <v/>
      </c>
      <c r="C111" s="10" t="str">
        <f>IFERROR(VLOOKUP($B111,手順2!$A$12:$P$107,C$1,FALSE),"")&amp;IFERROR(VLOOKUP($B111,手順3!$A$12:$Q$107,C$1,FALSE),"")</f>
        <v/>
      </c>
      <c r="D111" s="10" t="str">
        <f>IFERROR(VLOOKUP($B111,手順2!$A$12:$P$107,D$1,FALSE),"")&amp;IFERROR(VLOOKUP($B111,手順3!$A$12:$Q$107,D$1,FALSE),"")</f>
        <v/>
      </c>
      <c r="E111" s="10" t="str">
        <f>IFERROR(VLOOKUP($B111,手順2!$A$12:$P$107,E$1,FALSE),"")&amp;IFERROR(VLOOKUP($B111,手順3!$A$12:$Q$107,E$1,FALSE),"")</f>
        <v/>
      </c>
      <c r="F111" s="10" t="str">
        <f>IFERROR(VLOOKUP($B111,手順2!$A$12:$P$107,F$1,FALSE),"")&amp;IFERROR(VLOOKUP($B111,手順3!$A$12:$Q$107,F$1,FALSE),"")</f>
        <v/>
      </c>
      <c r="G111" s="10" t="str">
        <f>IFERROR(VLOOKUP($B111,手順2!$A$12:$P$107,G$1,FALSE),"")&amp;IFERROR(VLOOKUP($B111,手順3!$A$12:$Q$107,G$1,FALSE),"")</f>
        <v/>
      </c>
      <c r="H111" s="10" t="str">
        <f>IFERROR(VLOOKUP($B111,手順2!$A$12:$P$107,H$1,FALSE),"")&amp;IFERROR(VLOOKUP($B111,手順3!$A$12:$Q$107,H$1,FALSE),"")</f>
        <v/>
      </c>
      <c r="I111" s="10" t="str">
        <f>IFERROR(VLOOKUP($B111,手順2!$A$12:$P$107,I$1,FALSE),"")&amp;IFERROR(VLOOKUP($B111,手順3!$A$12:$Q$107,I$1,FALSE),"")</f>
        <v/>
      </c>
      <c r="J111" s="100" t="str">
        <f>IFERROR(VLOOKUP($B111,手順2!$A$12:$P$107,J$1,FALSE),"")&amp;IFERROR(VLOOKUP($B111,手順3!$A$12:$Q$107,J$1,FALSE),"")</f>
        <v/>
      </c>
      <c r="K111" s="131" t="str">
        <f>IF(J111="","",IF(IFERROR(VLOOKUP($B111,手順2!$A$12:$P$107,K$1,FALSE),"")&amp;IFERROR(VLOOKUP($B111,手順3!$A$12:$Q$107,K$1,FALSE),"")="",0,IFERROR(VLOOKUP($B111,手順2!$A$12:$P$107,K$1,FALSE),"")&amp;IFERROR(VLOOKUP($B111,手順3!$A$12:$Q$107,K$1,FALSE),"")))</f>
        <v/>
      </c>
      <c r="L111" s="131" t="str">
        <f>IF(J111="","",IF(IFERROR(VLOOKUP($B111,手順2!$A$12:$P$107,L$1,FALSE),"")&amp;IFERROR(VLOOKUP($B111,手順3!$A$12:$Q$107,L$1,FALSE),"")="",0,IFERROR(VLOOKUP($B111,手順2!$A$12:$P$107,L$1,FALSE),"")&amp;IFERROR(VLOOKUP($B111,手順3!$A$12:$Q$107,L$1,FALSE),"")))</f>
        <v/>
      </c>
      <c r="M111" s="131" t="str">
        <f>IF(J111="","",IF(IFERROR(VLOOKUP($B111,手順2!$A$12:$P$107,M$1,FALSE),"")&amp;IFERROR(VLOOKUP($B111,手順3!$A$12:$Q$107,M$1,FALSE),"")="",0,IFERROR(VLOOKUP($B111,手順2!$A$12:$P$107,M$1,FALSE),"")&amp;IFERROR(VLOOKUP($B111,手順3!$A$12:$Q$107,M$1,FALSE),"")))</f>
        <v/>
      </c>
      <c r="N111" s="10" t="str">
        <f>IFERROR(VLOOKUP($B111,手順2!$A$12:$P$107,N$1,FALSE),"")&amp;IFERROR(VLOOKUP($B111,手順3!$A$12:$Q$107,N$1,FALSE),"")</f>
        <v/>
      </c>
      <c r="O111" s="136"/>
      <c r="P111" s="136"/>
      <c r="Q111" s="136"/>
      <c r="R111"/>
    </row>
    <row r="112" spans="1:41" x14ac:dyDescent="0.45">
      <c r="A112">
        <v>95</v>
      </c>
      <c r="B112" t="str">
        <f>IFERROR(IF(B111=手順3!$A$11,"",IF(B111&lt;=100,IF(手順2!A106=手順５!A112,手順５!A112,手順3!$A$12),B111+1)),"")</f>
        <v/>
      </c>
      <c r="C112" s="10" t="str">
        <f>IFERROR(VLOOKUP($B112,手順2!$A$12:$P$107,C$1,FALSE),"")&amp;IFERROR(VLOOKUP($B112,手順3!$A$12:$Q$107,C$1,FALSE),"")</f>
        <v/>
      </c>
      <c r="D112" s="10" t="str">
        <f>IFERROR(VLOOKUP($B112,手順2!$A$12:$P$107,D$1,FALSE),"")&amp;IFERROR(VLOOKUP($B112,手順3!$A$12:$Q$107,D$1,FALSE),"")</f>
        <v/>
      </c>
      <c r="E112" s="10" t="str">
        <f>IFERROR(VLOOKUP($B112,手順2!$A$12:$P$107,E$1,FALSE),"")&amp;IFERROR(VLOOKUP($B112,手順3!$A$12:$Q$107,E$1,FALSE),"")</f>
        <v/>
      </c>
      <c r="F112" s="10" t="str">
        <f>IFERROR(VLOOKUP($B112,手順2!$A$12:$P$107,F$1,FALSE),"")&amp;IFERROR(VLOOKUP($B112,手順3!$A$12:$Q$107,F$1,FALSE),"")</f>
        <v/>
      </c>
      <c r="G112" s="10" t="str">
        <f>IFERROR(VLOOKUP($B112,手順2!$A$12:$P$107,G$1,FALSE),"")&amp;IFERROR(VLOOKUP($B112,手順3!$A$12:$Q$107,G$1,FALSE),"")</f>
        <v/>
      </c>
      <c r="H112" s="10" t="str">
        <f>IFERROR(VLOOKUP($B112,手順2!$A$12:$P$107,H$1,FALSE),"")&amp;IFERROR(VLOOKUP($B112,手順3!$A$12:$Q$107,H$1,FALSE),"")</f>
        <v/>
      </c>
      <c r="I112" s="10" t="str">
        <f>IFERROR(VLOOKUP($B112,手順2!$A$12:$P$107,I$1,FALSE),"")&amp;IFERROR(VLOOKUP($B112,手順3!$A$12:$Q$107,I$1,FALSE),"")</f>
        <v/>
      </c>
      <c r="J112" s="100" t="str">
        <f>IFERROR(VLOOKUP($B112,手順2!$A$12:$P$107,J$1,FALSE),"")&amp;IFERROR(VLOOKUP($B112,手順3!$A$12:$Q$107,J$1,FALSE),"")</f>
        <v/>
      </c>
      <c r="K112" s="131" t="str">
        <f>IF(J112="","",IF(IFERROR(VLOOKUP($B112,手順2!$A$12:$P$107,K$1,FALSE),"")&amp;IFERROR(VLOOKUP($B112,手順3!$A$12:$Q$107,K$1,FALSE),"")="",0,IFERROR(VLOOKUP($B112,手順2!$A$12:$P$107,K$1,FALSE),"")&amp;IFERROR(VLOOKUP($B112,手順3!$A$12:$Q$107,K$1,FALSE),"")))</f>
        <v/>
      </c>
      <c r="L112" s="131" t="str">
        <f>IF(J112="","",IF(IFERROR(VLOOKUP($B112,手順2!$A$12:$P$107,L$1,FALSE),"")&amp;IFERROR(VLOOKUP($B112,手順3!$A$12:$Q$107,L$1,FALSE),"")="",0,IFERROR(VLOOKUP($B112,手順2!$A$12:$P$107,L$1,FALSE),"")&amp;IFERROR(VLOOKUP($B112,手順3!$A$12:$Q$107,L$1,FALSE),"")))</f>
        <v/>
      </c>
      <c r="M112" s="131" t="str">
        <f>IF(J112="","",IF(IFERROR(VLOOKUP($B112,手順2!$A$12:$P$107,M$1,FALSE),"")&amp;IFERROR(VLOOKUP($B112,手順3!$A$12:$Q$107,M$1,FALSE),"")="",0,IFERROR(VLOOKUP($B112,手順2!$A$12:$P$107,M$1,FALSE),"")&amp;IFERROR(VLOOKUP($B112,手順3!$A$12:$Q$107,M$1,FALSE),"")))</f>
        <v/>
      </c>
      <c r="N112" s="10" t="str">
        <f>IFERROR(VLOOKUP($B112,手順2!$A$12:$P$107,N$1,FALSE),"")&amp;IFERROR(VLOOKUP($B112,手順3!$A$12:$Q$107,N$1,FALSE),"")</f>
        <v/>
      </c>
      <c r="O112" s="136"/>
      <c r="P112" s="136"/>
      <c r="Q112" s="136"/>
      <c r="R112"/>
    </row>
    <row r="113" spans="1:18" x14ac:dyDescent="0.45">
      <c r="A113">
        <v>96</v>
      </c>
      <c r="B113" t="str">
        <f>IFERROR(IF(B112=手順3!$A$11,"",IF(B112&lt;=100,IF(手順2!A107=手順５!A113,手順５!A113,手順3!$A$12),B112+1)),"")</f>
        <v/>
      </c>
      <c r="C113" s="10" t="str">
        <f>IFERROR(VLOOKUP($B113,手順2!$A$12:$P$107,C$1,FALSE),"")&amp;IFERROR(VLOOKUP($B113,手順3!$A$12:$Q$107,C$1,FALSE),"")</f>
        <v/>
      </c>
      <c r="D113" s="10" t="str">
        <f>IFERROR(VLOOKUP($B113,手順2!$A$12:$P$107,D$1,FALSE),"")&amp;IFERROR(VLOOKUP($B113,手順3!$A$12:$Q$107,D$1,FALSE),"")</f>
        <v/>
      </c>
      <c r="E113" s="10" t="str">
        <f>IFERROR(VLOOKUP($B113,手順2!$A$12:$P$107,E$1,FALSE),"")&amp;IFERROR(VLOOKUP($B113,手順3!$A$12:$Q$107,E$1,FALSE),"")</f>
        <v/>
      </c>
      <c r="F113" s="10" t="str">
        <f>IFERROR(VLOOKUP($B113,手順2!$A$12:$P$107,F$1,FALSE),"")&amp;IFERROR(VLOOKUP($B113,手順3!$A$12:$Q$107,F$1,FALSE),"")</f>
        <v/>
      </c>
      <c r="G113" s="10" t="str">
        <f>IFERROR(VLOOKUP($B113,手順2!$A$12:$P$107,G$1,FALSE),"")&amp;IFERROR(VLOOKUP($B113,手順3!$A$12:$Q$107,G$1,FALSE),"")</f>
        <v/>
      </c>
      <c r="H113" s="10" t="str">
        <f>IFERROR(VLOOKUP($B113,手順2!$A$12:$P$107,H$1,FALSE),"")&amp;IFERROR(VLOOKUP($B113,手順3!$A$12:$Q$107,H$1,FALSE),"")</f>
        <v/>
      </c>
      <c r="I113" s="10" t="str">
        <f>IFERROR(VLOOKUP($B113,手順2!$A$12:$P$107,I$1,FALSE),"")&amp;IFERROR(VLOOKUP($B113,手順3!$A$12:$Q$107,I$1,FALSE),"")</f>
        <v/>
      </c>
      <c r="J113" s="100" t="str">
        <f>IFERROR(VLOOKUP($B113,手順2!$A$12:$P$107,J$1,FALSE),"")&amp;IFERROR(VLOOKUP($B113,手順3!$A$12:$Q$107,J$1,FALSE),"")</f>
        <v/>
      </c>
      <c r="K113" s="131" t="str">
        <f>IF(J113="","",IF(IFERROR(VLOOKUP($B113,手順2!$A$12:$P$107,K$1,FALSE),"")&amp;IFERROR(VLOOKUP($B113,手順3!$A$12:$Q$107,K$1,FALSE),"")="",0,IFERROR(VLOOKUP($B113,手順2!$A$12:$P$107,K$1,FALSE),"")&amp;IFERROR(VLOOKUP($B113,手順3!$A$12:$Q$107,K$1,FALSE),"")))</f>
        <v/>
      </c>
      <c r="L113" s="131" t="str">
        <f>IF(J113="","",IF(IFERROR(VLOOKUP($B113,手順2!$A$12:$P$107,L$1,FALSE),"")&amp;IFERROR(VLOOKUP($B113,手順3!$A$12:$Q$107,L$1,FALSE),"")="",0,IFERROR(VLOOKUP($B113,手順2!$A$12:$P$107,L$1,FALSE),"")&amp;IFERROR(VLOOKUP($B113,手順3!$A$12:$Q$107,L$1,FALSE),"")))</f>
        <v/>
      </c>
      <c r="M113" s="131" t="str">
        <f>IF(J113="","",IF(IFERROR(VLOOKUP($B113,手順2!$A$12:$P$107,M$1,FALSE),"")&amp;IFERROR(VLOOKUP($B113,手順3!$A$12:$Q$107,M$1,FALSE),"")="",0,IFERROR(VLOOKUP($B113,手順2!$A$12:$P$107,M$1,FALSE),"")&amp;IFERROR(VLOOKUP($B113,手順3!$A$12:$Q$107,M$1,FALSE),"")))</f>
        <v/>
      </c>
      <c r="N113" s="10" t="str">
        <f>IFERROR(VLOOKUP($B113,手順2!$A$12:$P$107,N$1,FALSE),"")&amp;IFERROR(VLOOKUP($B113,手順3!$A$12:$Q$107,N$1,FALSE),"")</f>
        <v/>
      </c>
      <c r="O113" s="136"/>
      <c r="P113" s="136"/>
      <c r="Q113" s="136"/>
      <c r="R113"/>
    </row>
    <row r="114" spans="1:18" x14ac:dyDescent="0.45">
      <c r="A114">
        <v>97</v>
      </c>
      <c r="B114" t="str">
        <f>IFERROR(IF(B113=手順3!$A$11,"",IF(B113&lt;=100,IF(手順2!A108=手順５!A114,手順５!A114,手順3!$A$12),B113+1)),"")</f>
        <v/>
      </c>
      <c r="C114" s="10" t="str">
        <f>IFERROR(VLOOKUP($B114,手順2!$A$12:$P$107,C$1,FALSE),"")&amp;IFERROR(VLOOKUP($B114,手順3!$A$12:$Q$107,C$1,FALSE),"")</f>
        <v/>
      </c>
      <c r="D114" s="10" t="str">
        <f>IFERROR(VLOOKUP($B114,手順2!$A$12:$P$107,D$1,FALSE),"")&amp;IFERROR(VLOOKUP($B114,手順3!$A$12:$Q$107,D$1,FALSE),"")</f>
        <v/>
      </c>
      <c r="E114" s="10" t="str">
        <f>IFERROR(VLOOKUP($B114,手順2!$A$12:$P$107,E$1,FALSE),"")&amp;IFERROR(VLOOKUP($B114,手順3!$A$12:$Q$107,E$1,FALSE),"")</f>
        <v/>
      </c>
      <c r="F114" s="10" t="str">
        <f>IFERROR(VLOOKUP($B114,手順2!$A$12:$P$107,F$1,FALSE),"")&amp;IFERROR(VLOOKUP($B114,手順3!$A$12:$Q$107,F$1,FALSE),"")</f>
        <v/>
      </c>
      <c r="G114" s="10" t="str">
        <f>IFERROR(VLOOKUP($B114,手順2!$A$12:$P$107,G$1,FALSE),"")&amp;IFERROR(VLOOKUP($B114,手順3!$A$12:$Q$107,G$1,FALSE),"")</f>
        <v/>
      </c>
      <c r="H114" s="10" t="str">
        <f>IFERROR(VLOOKUP($B114,手順2!$A$12:$P$107,H$1,FALSE),"")&amp;IFERROR(VLOOKUP($B114,手順3!$A$12:$Q$107,H$1,FALSE),"")</f>
        <v/>
      </c>
      <c r="I114" s="10" t="str">
        <f>IFERROR(VLOOKUP($B114,手順2!$A$12:$P$107,I$1,FALSE),"")&amp;IFERROR(VLOOKUP($B114,手順3!$A$12:$Q$107,I$1,FALSE),"")</f>
        <v/>
      </c>
      <c r="J114" s="100" t="str">
        <f>IFERROR(VLOOKUP($B114,手順2!$A$12:$P$107,J$1,FALSE),"")&amp;IFERROR(VLOOKUP($B114,手順3!$A$12:$Q$107,J$1,FALSE),"")</f>
        <v/>
      </c>
      <c r="K114" s="131" t="str">
        <f>IF(J114="","",IF(IFERROR(VLOOKUP($B114,手順2!$A$12:$P$107,K$1,FALSE),"")&amp;IFERROR(VLOOKUP($B114,手順3!$A$12:$Q$107,K$1,FALSE),"")="",0,IFERROR(VLOOKUP($B114,手順2!$A$12:$P$107,K$1,FALSE),"")&amp;IFERROR(VLOOKUP($B114,手順3!$A$12:$Q$107,K$1,FALSE),"")))</f>
        <v/>
      </c>
      <c r="L114" s="131" t="str">
        <f>IF(J114="","",IF(IFERROR(VLOOKUP($B114,手順2!$A$12:$P$107,L$1,FALSE),"")&amp;IFERROR(VLOOKUP($B114,手順3!$A$12:$Q$107,L$1,FALSE),"")="",0,IFERROR(VLOOKUP($B114,手順2!$A$12:$P$107,L$1,FALSE),"")&amp;IFERROR(VLOOKUP($B114,手順3!$A$12:$Q$107,L$1,FALSE),"")))</f>
        <v/>
      </c>
      <c r="M114" s="131" t="str">
        <f>IF(J114="","",IF(IFERROR(VLOOKUP($B114,手順2!$A$12:$P$107,M$1,FALSE),"")&amp;IFERROR(VLOOKUP($B114,手順3!$A$12:$Q$107,M$1,FALSE),"")="",0,IFERROR(VLOOKUP($B114,手順2!$A$12:$P$107,M$1,FALSE),"")&amp;IFERROR(VLOOKUP($B114,手順3!$A$12:$Q$107,M$1,FALSE),"")))</f>
        <v/>
      </c>
      <c r="N114" s="10" t="str">
        <f>IFERROR(VLOOKUP($B114,手順2!$A$12:$P$107,N$1,FALSE),"")&amp;IFERROR(VLOOKUP($B114,手順3!$A$12:$Q$107,N$1,FALSE),"")</f>
        <v/>
      </c>
      <c r="O114" s="136"/>
      <c r="P114" s="136"/>
      <c r="Q114" s="136"/>
      <c r="R114"/>
    </row>
    <row r="115" spans="1:18" x14ac:dyDescent="0.45">
      <c r="A115">
        <v>98</v>
      </c>
      <c r="B115" t="str">
        <f>IFERROR(IF(B114=手順3!$A$11,"",IF(B114&lt;=100,IF(手順2!A109=手順５!A115,手順５!A115,手順3!$A$12),B114+1)),"")</f>
        <v/>
      </c>
      <c r="C115" s="10" t="str">
        <f>IFERROR(VLOOKUP($B115,手順2!$A$12:$P$107,C$1,FALSE),"")&amp;IFERROR(VLOOKUP($B115,手順3!$A$12:$Q$107,C$1,FALSE),"")</f>
        <v/>
      </c>
      <c r="D115" s="10" t="str">
        <f>IFERROR(VLOOKUP($B115,手順2!$A$12:$P$107,D$1,FALSE),"")&amp;IFERROR(VLOOKUP($B115,手順3!$A$12:$Q$107,D$1,FALSE),"")</f>
        <v/>
      </c>
      <c r="E115" s="10" t="str">
        <f>IFERROR(VLOOKUP($B115,手順2!$A$12:$P$107,E$1,FALSE),"")&amp;IFERROR(VLOOKUP($B115,手順3!$A$12:$Q$107,E$1,FALSE),"")</f>
        <v/>
      </c>
      <c r="F115" s="10" t="str">
        <f>IFERROR(VLOOKUP($B115,手順2!$A$12:$P$107,F$1,FALSE),"")&amp;IFERROR(VLOOKUP($B115,手順3!$A$12:$Q$107,F$1,FALSE),"")</f>
        <v/>
      </c>
      <c r="G115" s="10" t="str">
        <f>IFERROR(VLOOKUP($B115,手順2!$A$12:$P$107,G$1,FALSE),"")&amp;IFERROR(VLOOKUP($B115,手順3!$A$12:$Q$107,G$1,FALSE),"")</f>
        <v/>
      </c>
      <c r="H115" s="10" t="str">
        <f>IFERROR(VLOOKUP($B115,手順2!$A$12:$P$107,H$1,FALSE),"")&amp;IFERROR(VLOOKUP($B115,手順3!$A$12:$Q$107,H$1,FALSE),"")</f>
        <v/>
      </c>
      <c r="I115" s="10" t="str">
        <f>IFERROR(VLOOKUP($B115,手順2!$A$12:$P$107,I$1,FALSE),"")&amp;IFERROR(VLOOKUP($B115,手順3!$A$12:$Q$107,I$1,FALSE),"")</f>
        <v/>
      </c>
      <c r="J115" s="100" t="str">
        <f>IFERROR(VLOOKUP($B115,手順2!$A$12:$P$107,J$1,FALSE),"")&amp;IFERROR(VLOOKUP($B115,手順3!$A$12:$Q$107,J$1,FALSE),"")</f>
        <v/>
      </c>
      <c r="K115" s="131" t="str">
        <f>IF(J115="","",IF(IFERROR(VLOOKUP($B115,手順2!$A$12:$P$107,K$1,FALSE),"")&amp;IFERROR(VLOOKUP($B115,手順3!$A$12:$Q$107,K$1,FALSE),"")="",0,IFERROR(VLOOKUP($B115,手順2!$A$12:$P$107,K$1,FALSE),"")&amp;IFERROR(VLOOKUP($B115,手順3!$A$12:$Q$107,K$1,FALSE),"")))</f>
        <v/>
      </c>
      <c r="L115" s="131" t="str">
        <f>IF(J115="","",IF(IFERROR(VLOOKUP($B115,手順2!$A$12:$P$107,L$1,FALSE),"")&amp;IFERROR(VLOOKUP($B115,手順3!$A$12:$Q$107,L$1,FALSE),"")="",0,IFERROR(VLOOKUP($B115,手順2!$A$12:$P$107,L$1,FALSE),"")&amp;IFERROR(VLOOKUP($B115,手順3!$A$12:$Q$107,L$1,FALSE),"")))</f>
        <v/>
      </c>
      <c r="M115" s="131" t="str">
        <f>IF(J115="","",IF(IFERROR(VLOOKUP($B115,手順2!$A$12:$P$107,M$1,FALSE),"")&amp;IFERROR(VLOOKUP($B115,手順3!$A$12:$Q$107,M$1,FALSE),"")="",0,IFERROR(VLOOKUP($B115,手順2!$A$12:$P$107,M$1,FALSE),"")&amp;IFERROR(VLOOKUP($B115,手順3!$A$12:$Q$107,M$1,FALSE),"")))</f>
        <v/>
      </c>
      <c r="N115" s="10" t="str">
        <f>IFERROR(VLOOKUP($B115,手順2!$A$12:$P$107,N$1,FALSE),"")&amp;IFERROR(VLOOKUP($B115,手順3!$A$12:$Q$107,N$1,FALSE),"")</f>
        <v/>
      </c>
      <c r="O115" s="136"/>
      <c r="P115" s="136"/>
      <c r="Q115" s="136"/>
      <c r="R115"/>
    </row>
    <row r="116" spans="1:18" x14ac:dyDescent="0.45">
      <c r="A116">
        <v>99</v>
      </c>
      <c r="B116" t="str">
        <f>IFERROR(IF(B115=手順3!$A$11,"",IF(B115&lt;=100,IF(手順2!A110=手順５!A116,手順５!A116,手順3!$A$12),B115+1)),"")</f>
        <v/>
      </c>
      <c r="C116" s="10" t="str">
        <f>IFERROR(VLOOKUP($B116,手順2!$A$12:$P$107,C$1,FALSE),"")&amp;IFERROR(VLOOKUP($B116,手順3!$A$12:$Q$107,C$1,FALSE),"")</f>
        <v/>
      </c>
      <c r="D116" s="10" t="str">
        <f>IFERROR(VLOOKUP($B116,手順2!$A$12:$P$107,D$1,FALSE),"")&amp;IFERROR(VLOOKUP($B116,手順3!$A$12:$Q$107,D$1,FALSE),"")</f>
        <v/>
      </c>
      <c r="E116" s="10" t="str">
        <f>IFERROR(VLOOKUP($B116,手順2!$A$12:$P$107,E$1,FALSE),"")&amp;IFERROR(VLOOKUP($B116,手順3!$A$12:$Q$107,E$1,FALSE),"")</f>
        <v/>
      </c>
      <c r="F116" s="10" t="str">
        <f>IFERROR(VLOOKUP($B116,手順2!$A$12:$P$107,F$1,FALSE),"")&amp;IFERROR(VLOOKUP($B116,手順3!$A$12:$Q$107,F$1,FALSE),"")</f>
        <v/>
      </c>
      <c r="G116" s="10" t="str">
        <f>IFERROR(VLOOKUP($B116,手順2!$A$12:$P$107,G$1,FALSE),"")&amp;IFERROR(VLOOKUP($B116,手順3!$A$12:$Q$107,G$1,FALSE),"")</f>
        <v/>
      </c>
      <c r="H116" s="10" t="str">
        <f>IFERROR(VLOOKUP($B116,手順2!$A$12:$P$107,H$1,FALSE),"")&amp;IFERROR(VLOOKUP($B116,手順3!$A$12:$Q$107,H$1,FALSE),"")</f>
        <v/>
      </c>
      <c r="I116" s="10" t="str">
        <f>IFERROR(VLOOKUP($B116,手順2!$A$12:$P$107,I$1,FALSE),"")&amp;IFERROR(VLOOKUP($B116,手順3!$A$12:$Q$107,I$1,FALSE),"")</f>
        <v/>
      </c>
      <c r="J116" s="100" t="str">
        <f>IFERROR(VLOOKUP($B116,手順2!$A$12:$P$107,J$1,FALSE),"")&amp;IFERROR(VLOOKUP($B116,手順3!$A$12:$Q$107,J$1,FALSE),"")</f>
        <v/>
      </c>
      <c r="K116" s="131" t="str">
        <f>IF(J116="","",IF(IFERROR(VLOOKUP($B116,手順2!$A$12:$P$107,K$1,FALSE),"")&amp;IFERROR(VLOOKUP($B116,手順3!$A$12:$Q$107,K$1,FALSE),"")="",0,IFERROR(VLOOKUP($B116,手順2!$A$12:$P$107,K$1,FALSE),"")&amp;IFERROR(VLOOKUP($B116,手順3!$A$12:$Q$107,K$1,FALSE),"")))</f>
        <v/>
      </c>
      <c r="L116" s="131" t="str">
        <f>IF(J116="","",IF(IFERROR(VLOOKUP($B116,手順2!$A$12:$P$107,L$1,FALSE),"")&amp;IFERROR(VLOOKUP($B116,手順3!$A$12:$Q$107,L$1,FALSE),"")="",0,IFERROR(VLOOKUP($B116,手順2!$A$12:$P$107,L$1,FALSE),"")&amp;IFERROR(VLOOKUP($B116,手順3!$A$12:$Q$107,L$1,FALSE),"")))</f>
        <v/>
      </c>
      <c r="M116" s="131" t="str">
        <f>IF(J116="","",IF(IFERROR(VLOOKUP($B116,手順2!$A$12:$P$107,M$1,FALSE),"")&amp;IFERROR(VLOOKUP($B116,手順3!$A$12:$Q$107,M$1,FALSE),"")="",0,IFERROR(VLOOKUP($B116,手順2!$A$12:$P$107,M$1,FALSE),"")&amp;IFERROR(VLOOKUP($B116,手順3!$A$12:$Q$107,M$1,FALSE),"")))</f>
        <v/>
      </c>
      <c r="N116" s="10" t="str">
        <f>IFERROR(VLOOKUP($B116,手順2!$A$12:$P$107,N$1,FALSE),"")&amp;IFERROR(VLOOKUP($B116,手順3!$A$12:$Q$107,N$1,FALSE),"")</f>
        <v/>
      </c>
      <c r="O116" s="136"/>
      <c r="P116" s="136"/>
      <c r="Q116" s="136"/>
      <c r="R116"/>
    </row>
    <row r="117" spans="1:18" x14ac:dyDescent="0.45">
      <c r="A117">
        <v>100</v>
      </c>
      <c r="B117" t="str">
        <f>IFERROR(IF(B116=手順3!$A$11,"",IF(B116&lt;=100,IF(手順2!A111=手順５!A117,手順５!A117,手順3!$A$12),B116+1)),"")</f>
        <v/>
      </c>
      <c r="C117" s="10" t="str">
        <f>IFERROR(VLOOKUP($B117,手順2!$A$12:$P$107,C$1,FALSE),"")&amp;IFERROR(VLOOKUP($B117,手順3!$A$12:$Q$107,C$1,FALSE),"")</f>
        <v/>
      </c>
      <c r="D117" s="10" t="str">
        <f>IFERROR(VLOOKUP($B117,手順2!$A$12:$P$107,D$1,FALSE),"")&amp;IFERROR(VLOOKUP($B117,手順3!$A$12:$Q$107,D$1,FALSE),"")</f>
        <v/>
      </c>
      <c r="E117" s="10" t="str">
        <f>IFERROR(VLOOKUP($B117,手順2!$A$12:$P$107,E$1,FALSE),"")&amp;IFERROR(VLOOKUP($B117,手順3!$A$12:$Q$107,E$1,FALSE),"")</f>
        <v/>
      </c>
      <c r="F117" s="10" t="str">
        <f>IFERROR(VLOOKUP($B117,手順2!$A$12:$P$107,F$1,FALSE),"")&amp;IFERROR(VLOOKUP($B117,手順3!$A$12:$Q$107,F$1,FALSE),"")</f>
        <v/>
      </c>
      <c r="G117" s="10" t="str">
        <f>IFERROR(VLOOKUP($B117,手順2!$A$12:$P$107,G$1,FALSE),"")&amp;IFERROR(VLOOKUP($B117,手順3!$A$12:$Q$107,G$1,FALSE),"")</f>
        <v/>
      </c>
      <c r="H117" s="10" t="str">
        <f>IFERROR(VLOOKUP($B117,手順2!$A$12:$P$107,H$1,FALSE),"")&amp;IFERROR(VLOOKUP($B117,手順3!$A$12:$Q$107,H$1,FALSE),"")</f>
        <v/>
      </c>
      <c r="I117" s="10" t="str">
        <f>IFERROR(VLOOKUP($B117,手順2!$A$12:$P$107,I$1,FALSE),"")&amp;IFERROR(VLOOKUP($B117,手順3!$A$12:$Q$107,I$1,FALSE),"")</f>
        <v/>
      </c>
      <c r="J117" s="100" t="str">
        <f>IFERROR(VLOOKUP($B117,手順2!$A$12:$P$107,J$1,FALSE),"")&amp;IFERROR(VLOOKUP($B117,手順3!$A$12:$Q$107,J$1,FALSE),"")</f>
        <v/>
      </c>
      <c r="K117" s="131" t="str">
        <f>IF(J117="","",IF(IFERROR(VLOOKUP($B117,手順2!$A$12:$P$107,K$1,FALSE),"")&amp;IFERROR(VLOOKUP($B117,手順3!$A$12:$Q$107,K$1,FALSE),"")="",0,IFERROR(VLOOKUP($B117,手順2!$A$12:$P$107,K$1,FALSE),"")&amp;IFERROR(VLOOKUP($B117,手順3!$A$12:$Q$107,K$1,FALSE),"")))</f>
        <v/>
      </c>
      <c r="L117" s="131" t="str">
        <f>IF(J117="","",IF(IFERROR(VLOOKUP($B117,手順2!$A$12:$P$107,L$1,FALSE),"")&amp;IFERROR(VLOOKUP($B117,手順3!$A$12:$Q$107,L$1,FALSE),"")="",0,IFERROR(VLOOKUP($B117,手順2!$A$12:$P$107,L$1,FALSE),"")&amp;IFERROR(VLOOKUP($B117,手順3!$A$12:$Q$107,L$1,FALSE),"")))</f>
        <v/>
      </c>
      <c r="M117" s="131" t="str">
        <f>IF(J117="","",IF(IFERROR(VLOOKUP($B117,手順2!$A$12:$P$107,M$1,FALSE),"")&amp;IFERROR(VLOOKUP($B117,手順3!$A$12:$Q$107,M$1,FALSE),"")="",0,IFERROR(VLOOKUP($B117,手順2!$A$12:$P$107,M$1,FALSE),"")&amp;IFERROR(VLOOKUP($B117,手順3!$A$12:$Q$107,M$1,FALSE),"")))</f>
        <v/>
      </c>
      <c r="N117" s="10" t="str">
        <f>IFERROR(VLOOKUP($B117,手順2!$A$12:$P$107,N$1,FALSE),"")&amp;IFERROR(VLOOKUP($B117,手順3!$A$12:$Q$107,N$1,FALSE),"")</f>
        <v/>
      </c>
      <c r="O117" s="136"/>
      <c r="P117" s="136"/>
      <c r="Q117" s="136"/>
      <c r="R117"/>
    </row>
    <row r="118" spans="1:18" x14ac:dyDescent="0.45">
      <c r="A118">
        <v>101</v>
      </c>
      <c r="B118" t="str">
        <f>IFERROR(IF(B117=手順3!$A$11,"",IF(B117&lt;=100,IF(手順2!A112=手順５!A118,手順５!A118,手順3!$A$12),B117+1)),"")</f>
        <v/>
      </c>
      <c r="C118" s="10" t="str">
        <f>IFERROR(VLOOKUP($B118,手順2!$A$12:$P$107,C$1,FALSE),"")&amp;IFERROR(VLOOKUP($B118,手順3!$A$12:$Q$107,C$1,FALSE),"")</f>
        <v/>
      </c>
      <c r="D118" s="10" t="str">
        <f>IFERROR(VLOOKUP($B118,手順2!$A$12:$P$107,D$1,FALSE),"")&amp;IFERROR(VLOOKUP($B118,手順3!$A$12:$Q$107,D$1,FALSE),"")</f>
        <v/>
      </c>
      <c r="E118" s="10" t="str">
        <f>IFERROR(VLOOKUP($B118,手順2!$A$12:$P$107,E$1,FALSE),"")&amp;IFERROR(VLOOKUP($B118,手順3!$A$12:$Q$107,E$1,FALSE),"")</f>
        <v/>
      </c>
      <c r="F118" s="10" t="str">
        <f>IFERROR(VLOOKUP($B118,手順2!$A$12:$P$107,F$1,FALSE),"")&amp;IFERROR(VLOOKUP($B118,手順3!$A$12:$Q$107,F$1,FALSE),"")</f>
        <v/>
      </c>
      <c r="G118" s="10" t="str">
        <f>IFERROR(VLOOKUP($B118,手順2!$A$12:$P$107,G$1,FALSE),"")&amp;IFERROR(VLOOKUP($B118,手順3!$A$12:$Q$107,G$1,FALSE),"")</f>
        <v/>
      </c>
      <c r="H118" s="10" t="str">
        <f>IFERROR(VLOOKUP($B118,手順2!$A$12:$P$107,H$1,FALSE),"")&amp;IFERROR(VLOOKUP($B118,手順3!$A$12:$Q$107,H$1,FALSE),"")</f>
        <v/>
      </c>
      <c r="I118" s="10" t="str">
        <f>IFERROR(VLOOKUP($B118,手順2!$A$12:$P$107,I$1,FALSE),"")&amp;IFERROR(VLOOKUP($B118,手順3!$A$12:$Q$107,I$1,FALSE),"")</f>
        <v/>
      </c>
      <c r="J118" s="100" t="str">
        <f>IFERROR(VLOOKUP($B118,手順2!$A$12:$P$107,J$1,FALSE),"")&amp;IFERROR(VLOOKUP($B118,手順3!$A$12:$Q$107,J$1,FALSE),"")</f>
        <v/>
      </c>
      <c r="K118" s="131" t="str">
        <f>IF(J118="","",IF(IFERROR(VLOOKUP($B118,手順2!$A$12:$P$107,K$1,FALSE),"")&amp;IFERROR(VLOOKUP($B118,手順3!$A$12:$Q$107,K$1,FALSE),"")="",0,IFERROR(VLOOKUP($B118,手順2!$A$12:$P$107,K$1,FALSE),"")&amp;IFERROR(VLOOKUP($B118,手順3!$A$12:$Q$107,K$1,FALSE),"")))</f>
        <v/>
      </c>
      <c r="L118" s="131" t="str">
        <f>IF(J118="","",IF(IFERROR(VLOOKUP($B118,手順2!$A$12:$P$107,L$1,FALSE),"")&amp;IFERROR(VLOOKUP($B118,手順3!$A$12:$Q$107,L$1,FALSE),"")="",0,IFERROR(VLOOKUP($B118,手順2!$A$12:$P$107,L$1,FALSE),"")&amp;IFERROR(VLOOKUP($B118,手順3!$A$12:$Q$107,L$1,FALSE),"")))</f>
        <v/>
      </c>
      <c r="M118" s="131" t="str">
        <f>IF(J118="","",IF(IFERROR(VLOOKUP($B118,手順2!$A$12:$P$107,M$1,FALSE),"")&amp;IFERROR(VLOOKUP($B118,手順3!$A$12:$Q$107,M$1,FALSE),"")="",0,IFERROR(VLOOKUP($B118,手順2!$A$12:$P$107,M$1,FALSE),"")&amp;IFERROR(VLOOKUP($B118,手順3!$A$12:$Q$107,M$1,FALSE),"")))</f>
        <v/>
      </c>
      <c r="N118" s="10" t="str">
        <f>IFERROR(VLOOKUP($B118,手順2!$A$12:$P$107,N$1,FALSE),"")&amp;IFERROR(VLOOKUP($B118,手順3!$A$12:$Q$107,N$1,FALSE),"")</f>
        <v/>
      </c>
      <c r="O118" s="136"/>
      <c r="P118" s="136"/>
      <c r="Q118" s="136"/>
      <c r="R118"/>
    </row>
  </sheetData>
  <sheetProtection sheet="1" objects="1" scenarios="1"/>
  <mergeCells count="36">
    <mergeCell ref="P20:R20"/>
    <mergeCell ref="C2:U2"/>
    <mergeCell ref="C9:E9"/>
    <mergeCell ref="F9:H9"/>
    <mergeCell ref="C10:E10"/>
    <mergeCell ref="F10:H10"/>
    <mergeCell ref="C7:U7"/>
    <mergeCell ref="K9:M9"/>
    <mergeCell ref="K10:M10"/>
    <mergeCell ref="N9:O9"/>
    <mergeCell ref="N10:O10"/>
    <mergeCell ref="C11:E11"/>
    <mergeCell ref="F11:H11"/>
    <mergeCell ref="N11:O11"/>
    <mergeCell ref="N12:O12"/>
    <mergeCell ref="C16:C17"/>
    <mergeCell ref="C12:E12"/>
    <mergeCell ref="F12:H12"/>
    <mergeCell ref="K11:M11"/>
    <mergeCell ref="K12:M12"/>
    <mergeCell ref="S16:U16"/>
    <mergeCell ref="D16:E16"/>
    <mergeCell ref="F16:G16"/>
    <mergeCell ref="H16:H17"/>
    <mergeCell ref="I16:I17"/>
    <mergeCell ref="J16:M16"/>
    <mergeCell ref="S19:U19"/>
    <mergeCell ref="Q9:R9"/>
    <mergeCell ref="Q10:R10"/>
    <mergeCell ref="Q11:R11"/>
    <mergeCell ref="Q12:R12"/>
    <mergeCell ref="Q13:R13"/>
    <mergeCell ref="P16:R16"/>
    <mergeCell ref="Q14:R14"/>
    <mergeCell ref="S14:U14"/>
    <mergeCell ref="S13:U13"/>
  </mergeCells>
  <phoneticPr fontId="2"/>
  <pageMargins left="0.51181102362204722" right="0.51181102362204722" top="0.74803149606299213" bottom="0.74803149606299213" header="0.31496062992125984" footer="0.31496062992125984"/>
  <pageSetup paperSize="9" scale="62" orientation="portrait" r:id="rId1"/>
  <headerFooter>
    <oddHeader>&amp;R&amp;P</oddHeader>
  </headerFooter>
  <colBreaks count="1" manualBreakCount="1">
    <brk id="25"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E9371-C0C3-4594-9669-50A310BFE0C9}">
  <sheetPr codeName="Sheet5"/>
  <dimension ref="A1:M39"/>
  <sheetViews>
    <sheetView workbookViewId="0">
      <selection activeCell="C4" sqref="C4"/>
    </sheetView>
  </sheetViews>
  <sheetFormatPr defaultRowHeight="18" x14ac:dyDescent="0.45"/>
  <cols>
    <col min="1" max="1" width="21.19921875" bestFit="1" customWidth="1"/>
    <col min="2" max="2" width="9.09765625" bestFit="1" customWidth="1"/>
    <col min="3" max="3" width="4" bestFit="1" customWidth="1"/>
    <col min="7" max="7" width="20.69921875" bestFit="1" customWidth="1"/>
    <col min="11" max="11" width="20.69921875" bestFit="1" customWidth="1"/>
  </cols>
  <sheetData>
    <row r="1" spans="1:13" ht="19.8" x14ac:dyDescent="0.45">
      <c r="A1" s="1" t="s">
        <v>303</v>
      </c>
      <c r="B1" s="1" t="s">
        <v>304</v>
      </c>
      <c r="C1" s="1">
        <v>6</v>
      </c>
      <c r="G1" s="1"/>
      <c r="H1" s="1"/>
      <c r="I1" s="1"/>
      <c r="K1" s="1"/>
      <c r="L1" s="1"/>
      <c r="M1" s="1"/>
    </row>
    <row r="2" spans="1:13" ht="19.8" x14ac:dyDescent="0.45">
      <c r="A2" s="1" t="s">
        <v>305</v>
      </c>
      <c r="B2" s="1" t="s">
        <v>306</v>
      </c>
      <c r="C2" s="1">
        <v>8</v>
      </c>
      <c r="G2" s="1"/>
      <c r="H2" s="1"/>
      <c r="I2" s="1"/>
      <c r="K2" s="1"/>
      <c r="L2" s="1"/>
      <c r="M2" s="1"/>
    </row>
    <row r="3" spans="1:13" ht="19.8" x14ac:dyDescent="0.45">
      <c r="A3" s="1"/>
      <c r="B3" s="1"/>
      <c r="C3" s="1"/>
      <c r="G3" s="1"/>
      <c r="H3" s="1"/>
      <c r="I3" s="1"/>
      <c r="K3" s="1"/>
      <c r="L3" s="1"/>
      <c r="M3" s="1"/>
    </row>
    <row r="4" spans="1:13" ht="19.8" x14ac:dyDescent="0.45">
      <c r="A4" s="1"/>
      <c r="B4" s="1"/>
      <c r="C4" s="1"/>
      <c r="G4" s="1"/>
      <c r="H4" s="1"/>
      <c r="I4" s="1"/>
      <c r="K4" s="1"/>
      <c r="L4" s="1"/>
      <c r="M4" s="1"/>
    </row>
    <row r="5" spans="1:13" ht="19.8" x14ac:dyDescent="0.45">
      <c r="A5" s="1"/>
      <c r="B5" s="1"/>
      <c r="C5" s="1"/>
      <c r="G5" s="1"/>
      <c r="H5" s="1"/>
      <c r="I5" s="1"/>
      <c r="K5" s="1"/>
      <c r="L5" s="1"/>
      <c r="M5" s="1"/>
    </row>
    <row r="6" spans="1:13" ht="19.8" x14ac:dyDescent="0.45">
      <c r="A6" s="1"/>
      <c r="B6" s="1"/>
      <c r="C6" s="1"/>
      <c r="G6" s="1"/>
      <c r="H6" s="1"/>
      <c r="I6" s="1"/>
      <c r="K6" s="1"/>
      <c r="L6" s="1"/>
      <c r="M6" s="1"/>
    </row>
    <row r="7" spans="1:13" ht="19.8" x14ac:dyDescent="0.45">
      <c r="A7" s="1"/>
      <c r="B7" s="1"/>
      <c r="C7" s="1"/>
      <c r="G7" s="1"/>
      <c r="H7" s="1"/>
      <c r="I7" s="1"/>
      <c r="K7" s="1"/>
      <c r="L7" s="1"/>
      <c r="M7" s="1"/>
    </row>
    <row r="8" spans="1:13" ht="19.8" x14ac:dyDescent="0.45">
      <c r="A8" s="1"/>
      <c r="B8" s="1"/>
      <c r="C8" s="1"/>
      <c r="G8" s="1"/>
      <c r="H8" s="1"/>
      <c r="I8" s="1"/>
      <c r="K8" s="1"/>
      <c r="L8" s="1"/>
      <c r="M8" s="1"/>
    </row>
    <row r="9" spans="1:13" ht="19.8" x14ac:dyDescent="0.45">
      <c r="A9" s="1"/>
      <c r="B9" s="1"/>
      <c r="C9" s="1"/>
      <c r="G9" s="1"/>
      <c r="H9" s="1"/>
      <c r="I9" s="1"/>
      <c r="K9" s="1"/>
      <c r="L9" s="1"/>
      <c r="M9" s="1"/>
    </row>
    <row r="10" spans="1:13" ht="19.8" x14ac:dyDescent="0.45">
      <c r="A10" s="1"/>
      <c r="B10" s="1"/>
      <c r="C10" s="1"/>
      <c r="G10" s="1"/>
      <c r="H10" s="1"/>
      <c r="I10" s="1"/>
      <c r="K10" s="1"/>
      <c r="L10" s="1"/>
      <c r="M10" s="1"/>
    </row>
    <row r="11" spans="1:13" ht="19.8" x14ac:dyDescent="0.45">
      <c r="A11" s="1"/>
      <c r="B11" s="1"/>
      <c r="C11" s="1"/>
      <c r="G11" s="1"/>
      <c r="H11" s="1"/>
      <c r="I11" s="1"/>
      <c r="K11" s="1"/>
      <c r="L11" s="1"/>
      <c r="M11" s="1"/>
    </row>
    <row r="12" spans="1:13" ht="19.8" x14ac:dyDescent="0.45">
      <c r="A12" s="1"/>
      <c r="B12" s="1"/>
      <c r="C12" s="1"/>
      <c r="G12" s="1"/>
      <c r="H12" s="1"/>
      <c r="I12" s="1"/>
      <c r="K12" s="1"/>
      <c r="L12" s="1"/>
      <c r="M12" s="1"/>
    </row>
    <row r="13" spans="1:13" ht="19.8" x14ac:dyDescent="0.45">
      <c r="A13" s="1"/>
      <c r="B13" s="1"/>
      <c r="C13" s="1"/>
      <c r="G13" s="1"/>
      <c r="H13" s="1"/>
      <c r="I13" s="1"/>
      <c r="K13" s="1"/>
      <c r="L13" s="1"/>
      <c r="M13" s="1"/>
    </row>
    <row r="14" spans="1:13" ht="19.8" x14ac:dyDescent="0.45">
      <c r="A14" s="1"/>
      <c r="B14" s="1"/>
      <c r="C14" s="1"/>
      <c r="G14" s="1"/>
      <c r="H14" s="1"/>
      <c r="I14" s="1"/>
      <c r="K14" s="1"/>
      <c r="L14" s="1"/>
      <c r="M14" s="1"/>
    </row>
    <row r="15" spans="1:13" ht="19.8" x14ac:dyDescent="0.45">
      <c r="A15" s="1"/>
      <c r="B15" s="1"/>
      <c r="C15" s="1"/>
      <c r="G15" s="1"/>
      <c r="H15" s="1"/>
      <c r="I15" s="1"/>
      <c r="K15" s="1"/>
      <c r="L15" s="1"/>
      <c r="M15" s="1"/>
    </row>
    <row r="16" spans="1:13" ht="19.8" x14ac:dyDescent="0.45">
      <c r="A16" s="1"/>
      <c r="B16" s="1"/>
      <c r="C16" s="1"/>
      <c r="G16" s="1"/>
      <c r="H16" s="1"/>
      <c r="I16" s="1"/>
      <c r="K16" s="1"/>
      <c r="L16" s="1"/>
      <c r="M16" s="1"/>
    </row>
    <row r="17" spans="1:13" ht="19.8" x14ac:dyDescent="0.45">
      <c r="A17" s="1"/>
      <c r="B17" s="1"/>
      <c r="C17" s="1"/>
      <c r="G17" s="1"/>
      <c r="H17" s="1"/>
      <c r="I17" s="1"/>
      <c r="K17" s="1"/>
      <c r="L17" s="1"/>
      <c r="M17" s="1"/>
    </row>
    <row r="18" spans="1:13" ht="19.8" x14ac:dyDescent="0.45">
      <c r="A18" s="1"/>
      <c r="B18" s="1"/>
      <c r="C18" s="1"/>
      <c r="G18" s="1"/>
      <c r="H18" s="1"/>
      <c r="I18" s="1"/>
      <c r="K18" s="1"/>
      <c r="L18" s="1"/>
      <c r="M18" s="1"/>
    </row>
    <row r="19" spans="1:13" ht="19.8" x14ac:dyDescent="0.45">
      <c r="A19" s="1"/>
      <c r="B19" s="1"/>
      <c r="C19" s="1"/>
      <c r="G19" s="1"/>
      <c r="H19" s="1"/>
      <c r="I19" s="1"/>
      <c r="K19" s="1"/>
      <c r="L19" s="1"/>
      <c r="M19" s="1"/>
    </row>
    <row r="20" spans="1:13" ht="19.8" x14ac:dyDescent="0.45">
      <c r="A20" s="1"/>
      <c r="B20" s="1"/>
      <c r="C20" s="1"/>
      <c r="G20" s="1"/>
      <c r="H20" s="1"/>
      <c r="I20" s="1"/>
      <c r="K20" s="1"/>
      <c r="L20" s="1"/>
      <c r="M20" s="1"/>
    </row>
    <row r="21" spans="1:13" ht="19.8" x14ac:dyDescent="0.45">
      <c r="A21" s="1"/>
      <c r="B21" s="1"/>
      <c r="C21" s="1"/>
      <c r="G21" s="1"/>
      <c r="H21" s="1"/>
      <c r="I21" s="1"/>
      <c r="K21" s="1"/>
      <c r="L21" s="1"/>
      <c r="M21" s="1"/>
    </row>
    <row r="22" spans="1:13" ht="19.8" x14ac:dyDescent="0.45">
      <c r="A22" s="1"/>
      <c r="B22" s="1"/>
      <c r="C22" s="1"/>
      <c r="G22" s="1"/>
      <c r="H22" s="1"/>
      <c r="I22" s="1"/>
      <c r="K22" s="1"/>
      <c r="L22" s="1"/>
      <c r="M22" s="1"/>
    </row>
    <row r="23" spans="1:13" ht="19.8" x14ac:dyDescent="0.45">
      <c r="A23" s="1"/>
      <c r="B23" s="1"/>
      <c r="C23" s="1"/>
      <c r="G23" s="1"/>
      <c r="H23" s="1"/>
      <c r="I23" s="1"/>
      <c r="K23" s="1"/>
      <c r="L23" s="1"/>
      <c r="M23" s="1"/>
    </row>
    <row r="24" spans="1:13" ht="19.8" x14ac:dyDescent="0.45">
      <c r="A24" s="1"/>
      <c r="B24" s="1"/>
      <c r="C24" s="1"/>
      <c r="G24" s="1"/>
      <c r="H24" s="1"/>
      <c r="I24" s="1"/>
      <c r="K24" s="1"/>
      <c r="L24" s="1"/>
      <c r="M24" s="1"/>
    </row>
    <row r="25" spans="1:13" ht="19.8" x14ac:dyDescent="0.45">
      <c r="A25" s="1"/>
      <c r="B25" s="1"/>
      <c r="C25" s="1"/>
      <c r="G25" s="1"/>
      <c r="H25" s="1"/>
      <c r="I25" s="1"/>
      <c r="K25" s="1"/>
      <c r="L25" s="1"/>
      <c r="M25" s="1"/>
    </row>
    <row r="26" spans="1:13" ht="19.8" x14ac:dyDescent="0.45">
      <c r="A26" s="1"/>
      <c r="B26" s="1"/>
      <c r="C26" s="1"/>
      <c r="G26" s="1"/>
      <c r="H26" s="1"/>
      <c r="I26" s="1"/>
      <c r="K26" s="1"/>
      <c r="L26" s="1"/>
      <c r="M26" s="1"/>
    </row>
    <row r="27" spans="1:13" ht="19.8" x14ac:dyDescent="0.45">
      <c r="A27" s="1"/>
      <c r="B27" s="1"/>
      <c r="C27" s="1"/>
      <c r="G27" s="1"/>
      <c r="H27" s="1"/>
      <c r="I27" s="1"/>
      <c r="K27" s="1"/>
      <c r="L27" s="1"/>
      <c r="M27" s="1"/>
    </row>
    <row r="28" spans="1:13" ht="19.8" x14ac:dyDescent="0.45">
      <c r="A28" s="1"/>
      <c r="B28" s="1"/>
      <c r="C28" s="1"/>
      <c r="G28" s="1"/>
      <c r="H28" s="1"/>
      <c r="I28" s="1"/>
      <c r="K28" s="1"/>
      <c r="L28" s="1"/>
      <c r="M28" s="1"/>
    </row>
    <row r="29" spans="1:13" ht="19.8" x14ac:dyDescent="0.45">
      <c r="A29" s="1"/>
      <c r="B29" s="1"/>
      <c r="C29" s="1"/>
      <c r="G29" s="1"/>
      <c r="H29" s="1"/>
      <c r="I29" s="1"/>
      <c r="K29" s="1"/>
      <c r="L29" s="1"/>
      <c r="M29" s="1"/>
    </row>
    <row r="30" spans="1:13" ht="19.8" x14ac:dyDescent="0.45">
      <c r="A30" s="1"/>
      <c r="B30" s="1"/>
      <c r="C30" s="1"/>
      <c r="G30" s="1"/>
      <c r="H30" s="1"/>
      <c r="I30" s="1"/>
      <c r="K30" s="1"/>
      <c r="L30" s="1"/>
      <c r="M30" s="1"/>
    </row>
    <row r="31" spans="1:13" ht="19.8" x14ac:dyDescent="0.45">
      <c r="A31" s="1"/>
      <c r="B31" s="1"/>
      <c r="C31" s="1"/>
      <c r="G31" s="1"/>
      <c r="H31" s="1"/>
      <c r="I31" s="1"/>
      <c r="K31" s="1"/>
      <c r="L31" s="1"/>
      <c r="M31" s="1"/>
    </row>
    <row r="32" spans="1:13" ht="19.8" x14ac:dyDescent="0.45">
      <c r="A32" s="1"/>
      <c r="B32" s="1"/>
      <c r="C32" s="1"/>
      <c r="G32" s="1"/>
      <c r="H32" s="1"/>
      <c r="I32" s="1"/>
      <c r="K32" s="1"/>
      <c r="L32" s="1"/>
      <c r="M32" s="1"/>
    </row>
    <row r="33" spans="1:13" ht="19.8" x14ac:dyDescent="0.45">
      <c r="A33" s="1"/>
      <c r="B33" s="1"/>
      <c r="C33" s="1"/>
      <c r="G33" s="1"/>
      <c r="H33" s="1"/>
      <c r="I33" s="1"/>
      <c r="K33" s="1"/>
      <c r="L33" s="1"/>
      <c r="M33" s="1"/>
    </row>
    <row r="34" spans="1:13" ht="19.8" x14ac:dyDescent="0.45">
      <c r="A34" s="1"/>
      <c r="B34" s="1"/>
      <c r="C34" s="1"/>
    </row>
    <row r="35" spans="1:13" ht="19.8" x14ac:dyDescent="0.45">
      <c r="A35" s="1"/>
      <c r="B35" s="1"/>
      <c r="C35" s="1"/>
    </row>
    <row r="36" spans="1:13" ht="19.8" x14ac:dyDescent="0.45">
      <c r="A36" s="1"/>
      <c r="B36" s="1"/>
      <c r="C36" s="1"/>
    </row>
    <row r="37" spans="1:13" ht="19.8" x14ac:dyDescent="0.45">
      <c r="A37" s="1"/>
      <c r="B37" s="1"/>
      <c r="C37" s="1"/>
    </row>
    <row r="38" spans="1:13" ht="19.8" x14ac:dyDescent="0.45">
      <c r="A38" s="1"/>
      <c r="B38" s="1"/>
      <c r="C38" s="1"/>
    </row>
    <row r="39" spans="1:13" ht="19.8" x14ac:dyDescent="0.45">
      <c r="A39" s="1"/>
      <c r="B39" s="1"/>
      <c r="C39" s="1"/>
    </row>
  </sheetData>
  <sortState xmlns:xlrd2="http://schemas.microsoft.com/office/spreadsheetml/2017/richdata2" ref="A14:C20">
    <sortCondition ref="C14:C20"/>
  </sortState>
  <phoneticPr fontId="2"/>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951CC-11FE-46BB-AF04-94287574E81B}">
  <sheetPr codeName="Sheet4"/>
  <dimension ref="A1:F5"/>
  <sheetViews>
    <sheetView workbookViewId="0">
      <selection activeCell="A2" sqref="A2:B5"/>
    </sheetView>
  </sheetViews>
  <sheetFormatPr defaultColWidth="9" defaultRowHeight="13.2" x14ac:dyDescent="0.45"/>
  <cols>
    <col min="1" max="1" width="11.59765625" style="41" bestFit="1" customWidth="1"/>
    <col min="2" max="2" width="16.09765625" style="41" bestFit="1" customWidth="1"/>
    <col min="3" max="3" width="11.59765625" style="41" bestFit="1" customWidth="1"/>
    <col min="4" max="4" width="9.5" style="41" bestFit="1" customWidth="1"/>
    <col min="5" max="16384" width="9" style="41"/>
  </cols>
  <sheetData>
    <row r="1" spans="1:6" x14ac:dyDescent="0.45">
      <c r="A1" s="41" t="s">
        <v>23</v>
      </c>
      <c r="B1" s="41" t="s">
        <v>0</v>
      </c>
      <c r="C1" s="41" t="s">
        <v>28</v>
      </c>
      <c r="D1" s="41" t="s">
        <v>29</v>
      </c>
      <c r="E1" s="41" t="s">
        <v>341</v>
      </c>
      <c r="F1" s="41" t="s">
        <v>342</v>
      </c>
    </row>
    <row r="2" spans="1:6" x14ac:dyDescent="0.45">
      <c r="A2" s="41" t="str">
        <f>IF(B$2="","",LEFT(B$2,6))</f>
        <v>選択して下さ</v>
      </c>
      <c r="B2" s="41" t="str">
        <f>IF(手順1!E$11="","",手順1!E$11)</f>
        <v>選択して下さい</v>
      </c>
      <c r="C2" s="41" t="str">
        <f>IF(手順1!K12="","",手順1!K12)</f>
        <v/>
      </c>
      <c r="D2" s="41" t="str">
        <f>IF(手順1!M12="","",手順1!M12)</f>
        <v/>
      </c>
      <c r="E2" s="41" t="str">
        <f>IF(手順1!N12="","",手順1!N12)</f>
        <v/>
      </c>
      <c r="F2" s="41" t="str">
        <f>IF(手順1!O12="","",手順1!O12)</f>
        <v/>
      </c>
    </row>
    <row r="3" spans="1:6" x14ac:dyDescent="0.45">
      <c r="A3" s="41" t="str">
        <f t="shared" ref="A3:A5" si="0">IF(B$2="","",LEFT(B$2,6))</f>
        <v>選択して下さ</v>
      </c>
      <c r="B3" s="41" t="str">
        <f>IF(手順1!E$11="","",手順1!E$11)</f>
        <v>選択して下さい</v>
      </c>
      <c r="C3" s="41" t="str">
        <f>IF(手順1!K13="","",手順1!K13)</f>
        <v/>
      </c>
      <c r="D3" s="41" t="str">
        <f>IF(手順1!M13="","",手順1!M13)</f>
        <v/>
      </c>
      <c r="E3" s="41" t="str">
        <f>IF(手順1!N13="","",手順1!N13)</f>
        <v/>
      </c>
      <c r="F3" s="41" t="str">
        <f>IF(手順1!O13="","",手順1!O13)</f>
        <v/>
      </c>
    </row>
    <row r="4" spans="1:6" x14ac:dyDescent="0.45">
      <c r="A4" s="41" t="str">
        <f t="shared" si="0"/>
        <v>選択して下さ</v>
      </c>
      <c r="B4" s="41" t="str">
        <f>IF(手順1!E$11="","",手順1!E$11)</f>
        <v>選択して下さい</v>
      </c>
      <c r="C4" s="41" t="str">
        <f>IF(手順1!K14="","",手順1!K14)</f>
        <v/>
      </c>
      <c r="D4" s="41" t="str">
        <f>IF(手順1!M14="","",手順1!M14)</f>
        <v/>
      </c>
      <c r="E4" s="41" t="str">
        <f>IF(手順1!N14="","",手順1!N14)</f>
        <v/>
      </c>
      <c r="F4" s="41" t="str">
        <f>IF(手順1!O14="","",手順1!O14)</f>
        <v/>
      </c>
    </row>
    <row r="5" spans="1:6" x14ac:dyDescent="0.45">
      <c r="A5" s="41" t="str">
        <f t="shared" si="0"/>
        <v>選択して下さ</v>
      </c>
      <c r="B5" s="41" t="str">
        <f>IF(手順1!E$11="","",手順1!E$11)</f>
        <v>選択して下さい</v>
      </c>
      <c r="C5" s="41" t="str">
        <f>IF(手順1!K15="","",手順1!K15)</f>
        <v/>
      </c>
      <c r="D5" s="41" t="str">
        <f>IF(手順1!M15="","",手順1!M15)</f>
        <v/>
      </c>
      <c r="E5" s="41" t="str">
        <f>IF(手順1!N15="","",手順1!N15)</f>
        <v/>
      </c>
      <c r="F5" s="41" t="str">
        <f>IF(手順1!O15="","",手順1!O15)</f>
        <v/>
      </c>
    </row>
  </sheetData>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93420-C125-4E08-B966-F18D939AB414}">
  <sheetPr codeName="Sheet3"/>
  <dimension ref="A1:I2"/>
  <sheetViews>
    <sheetView workbookViewId="0">
      <selection activeCell="I3" sqref="I3"/>
    </sheetView>
  </sheetViews>
  <sheetFormatPr defaultColWidth="9" defaultRowHeight="13.2" x14ac:dyDescent="0.45"/>
  <cols>
    <col min="1" max="1" width="11.59765625" style="41" bestFit="1" customWidth="1"/>
    <col min="2" max="2" width="16.09765625" style="41" bestFit="1" customWidth="1"/>
    <col min="3" max="4" width="11.59765625" style="41" bestFit="1" customWidth="1"/>
    <col min="5" max="5" width="15" style="41" bestFit="1" customWidth="1"/>
    <col min="6" max="6" width="6.5" style="41" bestFit="1" customWidth="1"/>
    <col min="7" max="16384" width="9" style="41"/>
  </cols>
  <sheetData>
    <row r="1" spans="1:9" x14ac:dyDescent="0.45">
      <c r="A1" s="41" t="s">
        <v>23</v>
      </c>
      <c r="B1" s="41" t="s">
        <v>0</v>
      </c>
      <c r="C1" s="41" t="s">
        <v>26</v>
      </c>
      <c r="D1" s="41" t="s">
        <v>27</v>
      </c>
      <c r="E1" s="41" t="s">
        <v>24</v>
      </c>
      <c r="F1" s="41" t="s">
        <v>25</v>
      </c>
      <c r="G1" s="41" t="s">
        <v>40</v>
      </c>
      <c r="H1" s="41" t="s">
        <v>43</v>
      </c>
      <c r="I1" s="41" t="s">
        <v>52</v>
      </c>
    </row>
    <row r="2" spans="1:9" x14ac:dyDescent="0.45">
      <c r="A2" s="41" t="str">
        <f>IF(B2="","",LEFT(B2,6))</f>
        <v>選択して下さ</v>
      </c>
      <c r="B2" s="41" t="str">
        <f>IF(手順1!E11="","",手順1!E11)</f>
        <v>選択して下さい</v>
      </c>
      <c r="C2" s="41" t="str">
        <f>IF(手順1!E12="","",手順1!E12)</f>
        <v>小学</v>
      </c>
      <c r="D2" s="41" t="str">
        <f>IF(手順1!E13="","",手順1!E13)</f>
        <v/>
      </c>
      <c r="E2" s="41" t="str">
        <f>IF(手順1!E14="","",手順1!E14)</f>
        <v/>
      </c>
      <c r="F2" s="41">
        <f>手順５!S14</f>
        <v>0</v>
      </c>
      <c r="G2" s="41">
        <f>手順５!S10</f>
        <v>0</v>
      </c>
      <c r="H2" s="41">
        <f>手順５!S11</f>
        <v>0</v>
      </c>
      <c r="I2" s="41">
        <f>手順５!U12</f>
        <v>0</v>
      </c>
    </row>
  </sheetData>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AE32B-3D30-4794-810F-C1C3AB18C025}">
  <sheetPr codeName="Sheet8"/>
  <dimension ref="A1:K106"/>
  <sheetViews>
    <sheetView workbookViewId="0">
      <selection activeCell="A5" sqref="A5"/>
    </sheetView>
  </sheetViews>
  <sheetFormatPr defaultColWidth="9" defaultRowHeight="13.2" x14ac:dyDescent="0.45"/>
  <cols>
    <col min="1" max="1" width="25" style="41" bestFit="1" customWidth="1"/>
    <col min="2" max="2" width="16.09765625" style="41" customWidth="1"/>
    <col min="3" max="3" width="13.8984375" style="41" bestFit="1" customWidth="1"/>
    <col min="4" max="4" width="9.5" style="41" bestFit="1" customWidth="1"/>
    <col min="5" max="6" width="3.5" style="41" bestFit="1" customWidth="1"/>
    <col min="7" max="7" width="7.5" style="41" bestFit="1" customWidth="1"/>
    <col min="8" max="8" width="4.5" style="41" bestFit="1" customWidth="1"/>
    <col min="9" max="10" width="15" style="41" bestFit="1" customWidth="1"/>
    <col min="11" max="11" width="6.5" style="41" bestFit="1" customWidth="1"/>
    <col min="12" max="16384" width="9" style="41"/>
  </cols>
  <sheetData>
    <row r="1" spans="1:11" x14ac:dyDescent="0.45">
      <c r="A1" s="41" t="s">
        <v>0</v>
      </c>
      <c r="B1" s="41" t="s">
        <v>83</v>
      </c>
      <c r="C1" s="41" t="s">
        <v>58</v>
      </c>
      <c r="D1" s="41" t="s">
        <v>59</v>
      </c>
      <c r="E1" s="41" t="s">
        <v>60</v>
      </c>
      <c r="F1" s="41" t="s">
        <v>61</v>
      </c>
      <c r="G1" s="41" t="s">
        <v>62</v>
      </c>
      <c r="H1" s="41" t="s">
        <v>63</v>
      </c>
      <c r="I1" s="41" t="s">
        <v>64</v>
      </c>
      <c r="J1" s="41" t="s">
        <v>67</v>
      </c>
      <c r="K1" s="41" t="s">
        <v>110</v>
      </c>
    </row>
    <row r="2" spans="1:11" x14ac:dyDescent="0.45">
      <c r="A2" s="41" t="str">
        <f>IF(手順５!AA18="","",手順５!AA18)</f>
        <v/>
      </c>
      <c r="B2" s="41" t="str">
        <f>IF(手順５!AB18="","",手順５!AB18)</f>
        <v/>
      </c>
      <c r="C2" s="41" t="str">
        <f>IF(手順５!AC18="","",手順５!AC18)</f>
        <v/>
      </c>
      <c r="D2" s="41" t="str">
        <f>IF(手順５!AD18="","",手順５!AD18)</f>
        <v/>
      </c>
      <c r="E2" s="41" t="str">
        <f>IF(手順５!AE18="","",手順５!AE18)</f>
        <v/>
      </c>
      <c r="F2" s="41" t="str">
        <f>IF(手順５!AF18="","",手順５!AF18)</f>
        <v/>
      </c>
      <c r="G2" s="41" t="str">
        <f>IF(手順５!AG18="","",手順５!AG18)</f>
        <v/>
      </c>
      <c r="H2" s="41" t="str">
        <f>IF(手順５!AH18="","",手順５!AH18)</f>
        <v/>
      </c>
      <c r="I2" s="41" t="str">
        <f>IF(手順５!AI18="","",手順５!AI18)</f>
        <v/>
      </c>
      <c r="J2" s="41" t="str">
        <f>IF(手順５!AJ18="","",手順５!AJ18)</f>
        <v/>
      </c>
      <c r="K2" s="41" t="str">
        <f>IF(手順５!N18="","",手順５!N18)</f>
        <v/>
      </c>
    </row>
    <row r="3" spans="1:11" x14ac:dyDescent="0.45">
      <c r="A3" s="41" t="str">
        <f>IF(手順５!AA19="","",手順５!AA19)</f>
        <v/>
      </c>
      <c r="B3" s="41" t="str">
        <f>IF(手順５!AB19="","",手順５!AB19)</f>
        <v/>
      </c>
      <c r="C3" s="41" t="str">
        <f>IF(手順５!AC19="","",手順５!AC19)</f>
        <v/>
      </c>
      <c r="D3" s="41" t="str">
        <f>IF(手順５!AD19="","",手順５!AD19)</f>
        <v/>
      </c>
      <c r="E3" s="41" t="str">
        <f>IF(手順５!AE19="","",手順５!AE19)</f>
        <v/>
      </c>
      <c r="F3" s="41" t="str">
        <f>IF(手順５!AF19="","",手順５!AF19)</f>
        <v/>
      </c>
      <c r="G3" s="41" t="str">
        <f>IF(手順５!AG19="","",手順５!AG19)</f>
        <v/>
      </c>
      <c r="H3" s="41" t="str">
        <f>IF(手順５!AH19="","",手順５!AH19)</f>
        <v/>
      </c>
      <c r="I3" s="41" t="str">
        <f>IF(手順５!AI19="","",手順５!AI19)</f>
        <v/>
      </c>
      <c r="J3" s="41" t="str">
        <f>IF(手順５!AJ19="","",手順５!AJ19)</f>
        <v/>
      </c>
      <c r="K3" s="41" t="str">
        <f>IF(手順５!N19="","",手順５!N19)</f>
        <v/>
      </c>
    </row>
    <row r="4" spans="1:11" x14ac:dyDescent="0.45">
      <c r="A4" s="41" t="str">
        <f>IF(手順５!AA20="","",手順５!AA20)</f>
        <v/>
      </c>
      <c r="B4" s="41" t="str">
        <f>IF(手順５!AB20="","",手順５!AB20)</f>
        <v/>
      </c>
      <c r="C4" s="41" t="str">
        <f>IF(手順５!AC20="","",手順５!AC20)</f>
        <v/>
      </c>
      <c r="D4" s="41" t="str">
        <f>IF(手順５!AD20="","",手順５!AD20)</f>
        <v/>
      </c>
      <c r="E4" s="41" t="str">
        <f>IF(手順５!AE20="","",手順５!AE20)</f>
        <v/>
      </c>
      <c r="F4" s="41" t="str">
        <f>IF(手順５!AF20="","",手順５!AF20)</f>
        <v/>
      </c>
      <c r="G4" s="41" t="str">
        <f>IF(手順５!AG20="","",手順５!AG20)</f>
        <v/>
      </c>
      <c r="H4" s="41" t="str">
        <f>IF(手順５!AH20="","",手順５!AH20)</f>
        <v/>
      </c>
      <c r="I4" s="41" t="str">
        <f>IF(手順５!AI20="","",手順５!AI20)</f>
        <v/>
      </c>
      <c r="J4" s="41" t="str">
        <f>IF(手順５!AJ20="","",手順５!AJ20)</f>
        <v/>
      </c>
      <c r="K4" s="41" t="str">
        <f>IF(手順５!N20="","",手順５!N20)</f>
        <v/>
      </c>
    </row>
    <row r="5" spans="1:11" x14ac:dyDescent="0.45">
      <c r="A5" s="41" t="str">
        <f>IF(手順５!AA21="","",手順５!AA21)</f>
        <v/>
      </c>
      <c r="B5" s="41" t="str">
        <f>IF(手順５!AB21="","",手順５!AB21)</f>
        <v/>
      </c>
      <c r="C5" s="41" t="str">
        <f>IF(手順５!AC21="","",手順５!AC21)</f>
        <v/>
      </c>
      <c r="D5" s="41" t="str">
        <f>IF(手順５!AD21="","",手順５!AD21)</f>
        <v/>
      </c>
      <c r="E5" s="41" t="str">
        <f>IF(手順５!AE21="","",手順５!AE21)</f>
        <v/>
      </c>
      <c r="F5" s="41" t="str">
        <f>IF(手順５!AF21="","",手順５!AF21)</f>
        <v/>
      </c>
      <c r="G5" s="41" t="str">
        <f>IF(手順５!AG21="","",手順５!AG21)</f>
        <v/>
      </c>
      <c r="H5" s="41" t="str">
        <f>IF(手順５!AH21="","",手順５!AH21)</f>
        <v/>
      </c>
      <c r="I5" s="41" t="str">
        <f>IF(手順５!AI21="","",手順５!AI21)</f>
        <v/>
      </c>
      <c r="J5" s="41" t="str">
        <f>IF(手順５!AJ21="","",手順５!AJ21)</f>
        <v/>
      </c>
      <c r="K5" s="41" t="str">
        <f>IF(手順５!N21="","",手順５!N21)</f>
        <v/>
      </c>
    </row>
    <row r="6" spans="1:11" x14ac:dyDescent="0.45">
      <c r="A6" s="41" t="str">
        <f>IF(手順５!AA22="","",手順５!AA22)</f>
        <v/>
      </c>
      <c r="B6" s="41" t="str">
        <f>IF(手順５!AB22="","",手順５!AB22)</f>
        <v/>
      </c>
      <c r="C6" s="41" t="str">
        <f>IF(手順５!AC22="","",手順５!AC22)</f>
        <v/>
      </c>
      <c r="D6" s="41" t="str">
        <f>IF(手順５!AD22="","",手順５!AD22)</f>
        <v/>
      </c>
      <c r="E6" s="41" t="str">
        <f>IF(手順５!AE22="","",手順５!AE22)</f>
        <v/>
      </c>
      <c r="F6" s="41" t="str">
        <f>IF(手順５!AF22="","",手順５!AF22)</f>
        <v/>
      </c>
      <c r="G6" s="41" t="str">
        <f>IF(手順５!AG22="","",手順５!AG22)</f>
        <v/>
      </c>
      <c r="H6" s="41" t="str">
        <f>IF(手順５!AH22="","",手順５!AH22)</f>
        <v/>
      </c>
      <c r="I6" s="41" t="str">
        <f>IF(手順５!AI22="","",手順５!AI22)</f>
        <v/>
      </c>
      <c r="J6" s="41" t="str">
        <f>IF(手順５!AJ22="","",手順５!AJ22)</f>
        <v/>
      </c>
      <c r="K6" s="41" t="str">
        <f>IF(手順５!N22="","",手順５!N22)</f>
        <v/>
      </c>
    </row>
    <row r="7" spans="1:11" x14ac:dyDescent="0.45">
      <c r="A7" s="41" t="str">
        <f>IF(手順５!AA23="","",手順５!AA23)</f>
        <v/>
      </c>
      <c r="B7" s="41" t="str">
        <f>IF(手順５!AB23="","",手順５!AB23)</f>
        <v/>
      </c>
      <c r="C7" s="41" t="str">
        <f>IF(手順５!AC23="","",手順５!AC23)</f>
        <v/>
      </c>
      <c r="D7" s="41" t="str">
        <f>IF(手順５!AD23="","",手順５!AD23)</f>
        <v/>
      </c>
      <c r="E7" s="41" t="str">
        <f>IF(手順５!AE23="","",手順５!AE23)</f>
        <v/>
      </c>
      <c r="F7" s="41" t="str">
        <f>IF(手順５!AF23="","",手順５!AF23)</f>
        <v/>
      </c>
      <c r="G7" s="41" t="str">
        <f>IF(手順５!AG23="","",手順５!AG23)</f>
        <v/>
      </c>
      <c r="H7" s="41" t="str">
        <f>IF(手順５!AH23="","",手順５!AH23)</f>
        <v/>
      </c>
      <c r="I7" s="41" t="str">
        <f>IF(手順５!AI23="","",手順５!AI23)</f>
        <v/>
      </c>
      <c r="J7" s="41" t="str">
        <f>IF(手順５!AJ23="","",手順５!AJ23)</f>
        <v/>
      </c>
      <c r="K7" s="41" t="str">
        <f>IF(手順５!N23="","",手順５!N23)</f>
        <v/>
      </c>
    </row>
    <row r="8" spans="1:11" x14ac:dyDescent="0.45">
      <c r="A8" s="41" t="str">
        <f>IF(手順５!AA24="","",手順５!AA24)</f>
        <v/>
      </c>
      <c r="B8" s="41" t="str">
        <f>IF(手順５!AB24="","",手順５!AB24)</f>
        <v/>
      </c>
      <c r="C8" s="41" t="str">
        <f>IF(手順５!AC24="","",手順５!AC24)</f>
        <v/>
      </c>
      <c r="D8" s="41" t="str">
        <f>IF(手順５!AD24="","",手順５!AD24)</f>
        <v/>
      </c>
      <c r="E8" s="41" t="str">
        <f>IF(手順５!AE24="","",手順５!AE24)</f>
        <v/>
      </c>
      <c r="F8" s="41" t="str">
        <f>IF(手順５!AF24="","",手順５!AF24)</f>
        <v/>
      </c>
      <c r="G8" s="41" t="str">
        <f>IF(手順５!AG24="","",手順５!AG24)</f>
        <v/>
      </c>
      <c r="H8" s="41" t="str">
        <f>IF(手順５!AH24="","",手順５!AH24)</f>
        <v/>
      </c>
      <c r="I8" s="41" t="str">
        <f>IF(手順５!AI24="","",手順５!AI24)</f>
        <v/>
      </c>
      <c r="J8" s="41" t="str">
        <f>IF(手順５!AJ24="","",手順５!AJ24)</f>
        <v/>
      </c>
      <c r="K8" s="41" t="str">
        <f>IF(手順５!N24="","",手順５!N24)</f>
        <v/>
      </c>
    </row>
    <row r="9" spans="1:11" x14ac:dyDescent="0.45">
      <c r="A9" s="41" t="str">
        <f>IF(手順５!AA25="","",手順５!AA25)</f>
        <v/>
      </c>
      <c r="B9" s="41" t="str">
        <f>IF(手順５!AB25="","",手順５!AB25)</f>
        <v/>
      </c>
      <c r="C9" s="41" t="str">
        <f>IF(手順５!AC25="","",手順５!AC25)</f>
        <v/>
      </c>
      <c r="D9" s="41" t="str">
        <f>IF(手順５!AD25="","",手順５!AD25)</f>
        <v/>
      </c>
      <c r="E9" s="41" t="str">
        <f>IF(手順５!AE25="","",手順５!AE25)</f>
        <v/>
      </c>
      <c r="F9" s="41" t="str">
        <f>IF(手順５!AF25="","",手順５!AF25)</f>
        <v/>
      </c>
      <c r="G9" s="41" t="str">
        <f>IF(手順５!AG25="","",手順５!AG25)</f>
        <v/>
      </c>
      <c r="H9" s="41" t="str">
        <f>IF(手順５!AH25="","",手順５!AH25)</f>
        <v/>
      </c>
      <c r="I9" s="41" t="str">
        <f>IF(手順５!AI25="","",手順５!AI25)</f>
        <v/>
      </c>
      <c r="J9" s="41" t="str">
        <f>IF(手順５!AJ25="","",手順５!AJ25)</f>
        <v/>
      </c>
      <c r="K9" s="41" t="str">
        <f>IF(手順５!N25="","",手順５!N25)</f>
        <v/>
      </c>
    </row>
    <row r="10" spans="1:11" x14ac:dyDescent="0.45">
      <c r="A10" s="41" t="str">
        <f>IF(手順５!AA26="","",手順５!AA26)</f>
        <v/>
      </c>
      <c r="B10" s="41" t="str">
        <f>IF(手順５!AB26="","",手順５!AB26)</f>
        <v/>
      </c>
      <c r="C10" s="41" t="str">
        <f>IF(手順５!AC26="","",手順５!AC26)</f>
        <v/>
      </c>
      <c r="D10" s="41" t="str">
        <f>IF(手順５!AD26="","",手順５!AD26)</f>
        <v/>
      </c>
      <c r="E10" s="41" t="str">
        <f>IF(手順５!AE26="","",手順５!AE26)</f>
        <v/>
      </c>
      <c r="F10" s="41" t="str">
        <f>IF(手順５!AF26="","",手順５!AF26)</f>
        <v/>
      </c>
      <c r="G10" s="41" t="str">
        <f>IF(手順５!AG26="","",手順５!AG26)</f>
        <v/>
      </c>
      <c r="H10" s="41" t="str">
        <f>IF(手順５!AH26="","",手順５!AH26)</f>
        <v/>
      </c>
      <c r="I10" s="41" t="str">
        <f>IF(手順５!AI26="","",手順５!AI26)</f>
        <v/>
      </c>
      <c r="J10" s="41" t="str">
        <f>IF(手順５!AJ26="","",手順５!AJ26)</f>
        <v/>
      </c>
      <c r="K10" s="41" t="str">
        <f>IF(手順５!N26="","",手順５!N26)</f>
        <v/>
      </c>
    </row>
    <row r="11" spans="1:11" x14ac:dyDescent="0.45">
      <c r="A11" s="41" t="str">
        <f>IF(手順５!AA27="","",手順５!AA27)</f>
        <v/>
      </c>
      <c r="B11" s="41" t="str">
        <f>IF(手順５!AB27="","",手順５!AB27)</f>
        <v/>
      </c>
      <c r="C11" s="41" t="str">
        <f>IF(手順５!AC27="","",手順５!AC27)</f>
        <v/>
      </c>
      <c r="D11" s="41" t="str">
        <f>IF(手順５!AD27="","",手順５!AD27)</f>
        <v/>
      </c>
      <c r="E11" s="41" t="str">
        <f>IF(手順５!AE27="","",手順５!AE27)</f>
        <v/>
      </c>
      <c r="F11" s="41" t="str">
        <f>IF(手順５!AF27="","",手順５!AF27)</f>
        <v/>
      </c>
      <c r="G11" s="41" t="str">
        <f>IF(手順５!AG27="","",手順５!AG27)</f>
        <v/>
      </c>
      <c r="H11" s="41" t="str">
        <f>IF(手順５!AH27="","",手順５!AH27)</f>
        <v/>
      </c>
      <c r="I11" s="41" t="str">
        <f>IF(手順５!AI27="","",手順５!AI27)</f>
        <v/>
      </c>
      <c r="J11" s="41" t="str">
        <f>IF(手順５!AJ27="","",手順５!AJ27)</f>
        <v/>
      </c>
      <c r="K11" s="41" t="str">
        <f>IF(手順５!N27="","",手順５!N27)</f>
        <v/>
      </c>
    </row>
    <row r="12" spans="1:11" x14ac:dyDescent="0.45">
      <c r="A12" s="41" t="str">
        <f>IF(手順５!AA28="","",手順５!AA28)</f>
        <v/>
      </c>
      <c r="B12" s="41" t="str">
        <f>IF(手順５!AB28="","",手順５!AB28)</f>
        <v/>
      </c>
      <c r="C12" s="41" t="str">
        <f>IF(手順５!AC28="","",手順５!AC28)</f>
        <v/>
      </c>
      <c r="D12" s="41" t="str">
        <f>IF(手順５!AD28="","",手順５!AD28)</f>
        <v/>
      </c>
      <c r="E12" s="41" t="str">
        <f>IF(手順５!AE28="","",手順５!AE28)</f>
        <v/>
      </c>
      <c r="F12" s="41" t="str">
        <f>IF(手順５!AF28="","",手順５!AF28)</f>
        <v/>
      </c>
      <c r="G12" s="41" t="str">
        <f>IF(手順５!AG28="","",手順５!AG28)</f>
        <v/>
      </c>
      <c r="H12" s="41" t="str">
        <f>IF(手順５!AH28="","",手順５!AH28)</f>
        <v/>
      </c>
      <c r="I12" s="41" t="str">
        <f>IF(手順５!AI28="","",手順５!AI28)</f>
        <v/>
      </c>
      <c r="J12" s="41" t="str">
        <f>IF(手順５!AJ28="","",手順５!AJ28)</f>
        <v/>
      </c>
      <c r="K12" s="41" t="str">
        <f>IF(手順５!N28="","",手順５!N28)</f>
        <v/>
      </c>
    </row>
    <row r="13" spans="1:11" x14ac:dyDescent="0.45">
      <c r="A13" s="41" t="str">
        <f>IF(手順５!AA29="","",手順５!AA29)</f>
        <v/>
      </c>
      <c r="B13" s="41" t="str">
        <f>IF(手順５!AB29="","",手順５!AB29)</f>
        <v/>
      </c>
      <c r="C13" s="41" t="str">
        <f>IF(手順５!AC29="","",手順５!AC29)</f>
        <v/>
      </c>
      <c r="D13" s="41" t="str">
        <f>IF(手順５!AD29="","",手順５!AD29)</f>
        <v/>
      </c>
      <c r="E13" s="41" t="str">
        <f>IF(手順５!AE29="","",手順５!AE29)</f>
        <v/>
      </c>
      <c r="F13" s="41" t="str">
        <f>IF(手順５!AF29="","",手順５!AF29)</f>
        <v/>
      </c>
      <c r="G13" s="41" t="str">
        <f>IF(手順５!AG29="","",手順５!AG29)</f>
        <v/>
      </c>
      <c r="H13" s="41" t="str">
        <f>IF(手順５!AH29="","",手順５!AH29)</f>
        <v/>
      </c>
      <c r="I13" s="41" t="str">
        <f>IF(手順５!AI29="","",手順５!AI29)</f>
        <v/>
      </c>
      <c r="J13" s="41" t="str">
        <f>IF(手順５!AJ29="","",手順５!AJ29)</f>
        <v/>
      </c>
      <c r="K13" s="41" t="str">
        <f>IF(手順５!N29="","",手順５!N29)</f>
        <v/>
      </c>
    </row>
    <row r="14" spans="1:11" x14ac:dyDescent="0.45">
      <c r="A14" s="41" t="str">
        <f>IF(手順５!AA30="","",手順５!AA30)</f>
        <v/>
      </c>
      <c r="B14" s="41" t="str">
        <f>IF(手順５!AB30="","",手順５!AB30)</f>
        <v/>
      </c>
      <c r="C14" s="41" t="str">
        <f>IF(手順５!AC30="","",手順５!AC30)</f>
        <v/>
      </c>
      <c r="D14" s="41" t="str">
        <f>IF(手順５!AD30="","",手順５!AD30)</f>
        <v/>
      </c>
      <c r="E14" s="41" t="str">
        <f>IF(手順５!AE30="","",手順５!AE30)</f>
        <v/>
      </c>
      <c r="F14" s="41" t="str">
        <f>IF(手順５!AF30="","",手順５!AF30)</f>
        <v/>
      </c>
      <c r="G14" s="41" t="str">
        <f>IF(手順５!AG30="","",手順５!AG30)</f>
        <v/>
      </c>
      <c r="H14" s="41" t="str">
        <f>IF(手順５!AH30="","",手順５!AH30)</f>
        <v/>
      </c>
      <c r="I14" s="41" t="str">
        <f>IF(手順５!AI30="","",手順５!AI30)</f>
        <v/>
      </c>
      <c r="J14" s="41" t="str">
        <f>IF(手順５!AJ30="","",手順５!AJ30)</f>
        <v/>
      </c>
      <c r="K14" s="41" t="str">
        <f>IF(手順５!N30="","",手順５!N30)</f>
        <v/>
      </c>
    </row>
    <row r="15" spans="1:11" x14ac:dyDescent="0.45">
      <c r="A15" s="41" t="str">
        <f>IF(手順５!AA31="","",手順５!AA31)</f>
        <v/>
      </c>
      <c r="B15" s="41" t="str">
        <f>IF(手順５!AB31="","",手順５!AB31)</f>
        <v/>
      </c>
      <c r="C15" s="41" t="str">
        <f>IF(手順５!AC31="","",手順５!AC31)</f>
        <v/>
      </c>
      <c r="D15" s="41" t="str">
        <f>IF(手順５!AD31="","",手順５!AD31)</f>
        <v/>
      </c>
      <c r="E15" s="41" t="str">
        <f>IF(手順５!AE31="","",手順５!AE31)</f>
        <v/>
      </c>
      <c r="F15" s="41" t="str">
        <f>IF(手順５!AF31="","",手順５!AF31)</f>
        <v/>
      </c>
      <c r="G15" s="41" t="str">
        <f>IF(手順５!AG31="","",手順５!AG31)</f>
        <v/>
      </c>
      <c r="H15" s="41" t="str">
        <f>IF(手順５!AH31="","",手順５!AH31)</f>
        <v/>
      </c>
      <c r="I15" s="41" t="str">
        <f>IF(手順５!AI31="","",手順５!AI31)</f>
        <v/>
      </c>
      <c r="J15" s="41" t="str">
        <f>IF(手順５!AJ31="","",手順５!AJ31)</f>
        <v/>
      </c>
      <c r="K15" s="41" t="str">
        <f>IF(手順５!N31="","",手順５!N31)</f>
        <v/>
      </c>
    </row>
    <row r="16" spans="1:11" x14ac:dyDescent="0.45">
      <c r="A16" s="41" t="str">
        <f>IF(手順５!AA32="","",手順５!AA32)</f>
        <v/>
      </c>
      <c r="B16" s="41" t="str">
        <f>IF(手順５!AB32="","",手順５!AB32)</f>
        <v/>
      </c>
      <c r="C16" s="41" t="str">
        <f>IF(手順５!AC32="","",手順５!AC32)</f>
        <v/>
      </c>
      <c r="D16" s="41" t="str">
        <f>IF(手順５!AD32="","",手順５!AD32)</f>
        <v/>
      </c>
      <c r="E16" s="41" t="str">
        <f>IF(手順５!AE32="","",手順５!AE32)</f>
        <v/>
      </c>
      <c r="F16" s="41" t="str">
        <f>IF(手順５!AF32="","",手順５!AF32)</f>
        <v/>
      </c>
      <c r="G16" s="41" t="str">
        <f>IF(手順５!AG32="","",手順５!AG32)</f>
        <v/>
      </c>
      <c r="H16" s="41" t="str">
        <f>IF(手順５!AH32="","",手順５!AH32)</f>
        <v/>
      </c>
      <c r="I16" s="41" t="str">
        <f>IF(手順５!AI32="","",手順５!AI32)</f>
        <v/>
      </c>
      <c r="J16" s="41" t="str">
        <f>IF(手順５!AJ32="","",手順５!AJ32)</f>
        <v/>
      </c>
      <c r="K16" s="41" t="str">
        <f>IF(手順５!N32="","",手順５!N32)</f>
        <v/>
      </c>
    </row>
    <row r="17" spans="1:11" x14ac:dyDescent="0.45">
      <c r="A17" s="41" t="str">
        <f>IF(手順５!AA33="","",手順５!AA33)</f>
        <v/>
      </c>
      <c r="B17" s="41" t="str">
        <f>IF(手順５!AB33="","",手順５!AB33)</f>
        <v/>
      </c>
      <c r="C17" s="41" t="str">
        <f>IF(手順５!AC33="","",手順５!AC33)</f>
        <v/>
      </c>
      <c r="D17" s="41" t="str">
        <f>IF(手順５!AD33="","",手順５!AD33)</f>
        <v/>
      </c>
      <c r="E17" s="41" t="str">
        <f>IF(手順５!AE33="","",手順５!AE33)</f>
        <v/>
      </c>
      <c r="F17" s="41" t="str">
        <f>IF(手順５!AF33="","",手順５!AF33)</f>
        <v/>
      </c>
      <c r="G17" s="41" t="str">
        <f>IF(手順５!AG33="","",手順５!AG33)</f>
        <v/>
      </c>
      <c r="H17" s="41" t="str">
        <f>IF(手順５!AH33="","",手順５!AH33)</f>
        <v/>
      </c>
      <c r="I17" s="41" t="str">
        <f>IF(手順５!AI33="","",手順５!AI33)</f>
        <v/>
      </c>
      <c r="J17" s="41" t="str">
        <f>IF(手順５!AJ33="","",手順５!AJ33)</f>
        <v/>
      </c>
      <c r="K17" s="41" t="str">
        <f>IF(手順５!N33="","",手順５!N33)</f>
        <v/>
      </c>
    </row>
    <row r="18" spans="1:11" x14ac:dyDescent="0.45">
      <c r="A18" s="41" t="str">
        <f>IF(手順５!AA34="","",手順５!AA34)</f>
        <v/>
      </c>
      <c r="B18" s="41" t="str">
        <f>IF(手順５!AB34="","",手順５!AB34)</f>
        <v/>
      </c>
      <c r="C18" s="41" t="str">
        <f>IF(手順５!AC34="","",手順５!AC34)</f>
        <v/>
      </c>
      <c r="D18" s="41" t="str">
        <f>IF(手順５!AD34="","",手順５!AD34)</f>
        <v/>
      </c>
      <c r="E18" s="41" t="str">
        <f>IF(手順５!AE34="","",手順５!AE34)</f>
        <v/>
      </c>
      <c r="F18" s="41" t="str">
        <f>IF(手順５!AF34="","",手順５!AF34)</f>
        <v/>
      </c>
      <c r="G18" s="41" t="str">
        <f>IF(手順５!AG34="","",手順５!AG34)</f>
        <v/>
      </c>
      <c r="H18" s="41" t="str">
        <f>IF(手順５!AH34="","",手順５!AH34)</f>
        <v/>
      </c>
      <c r="I18" s="41" t="str">
        <f>IF(手順５!AI34="","",手順５!AI34)</f>
        <v/>
      </c>
      <c r="J18" s="41" t="str">
        <f>IF(手順５!AJ34="","",手順５!AJ34)</f>
        <v/>
      </c>
      <c r="K18" s="41" t="str">
        <f>IF(手順５!N34="","",手順５!N34)</f>
        <v/>
      </c>
    </row>
    <row r="19" spans="1:11" x14ac:dyDescent="0.45">
      <c r="A19" s="41" t="str">
        <f>IF(手順５!AA35="","",手順５!AA35)</f>
        <v/>
      </c>
      <c r="B19" s="41" t="str">
        <f>IF(手順５!AB35="","",手順５!AB35)</f>
        <v/>
      </c>
      <c r="C19" s="41" t="str">
        <f>IF(手順５!AC35="","",手順５!AC35)</f>
        <v/>
      </c>
      <c r="D19" s="41" t="str">
        <f>IF(手順５!AD35="","",手順５!AD35)</f>
        <v/>
      </c>
      <c r="E19" s="41" t="str">
        <f>IF(手順５!AE35="","",手順５!AE35)</f>
        <v/>
      </c>
      <c r="F19" s="41" t="str">
        <f>IF(手順５!AF35="","",手順５!AF35)</f>
        <v/>
      </c>
      <c r="G19" s="41" t="str">
        <f>IF(手順５!AG35="","",手順５!AG35)</f>
        <v/>
      </c>
      <c r="H19" s="41" t="str">
        <f>IF(手順５!AH35="","",手順５!AH35)</f>
        <v/>
      </c>
      <c r="I19" s="41" t="str">
        <f>IF(手順５!AI35="","",手順５!AI35)</f>
        <v/>
      </c>
      <c r="J19" s="41" t="str">
        <f>IF(手順５!AJ35="","",手順５!AJ35)</f>
        <v/>
      </c>
      <c r="K19" s="41" t="str">
        <f>IF(手順５!N35="","",手順５!N35)</f>
        <v/>
      </c>
    </row>
    <row r="20" spans="1:11" x14ac:dyDescent="0.45">
      <c r="A20" s="41" t="str">
        <f>IF(手順５!AA36="","",手順５!AA36)</f>
        <v/>
      </c>
      <c r="B20" s="41" t="str">
        <f>IF(手順５!AB36="","",手順５!AB36)</f>
        <v/>
      </c>
      <c r="C20" s="41" t="str">
        <f>IF(手順５!AC36="","",手順５!AC36)</f>
        <v/>
      </c>
      <c r="D20" s="41" t="str">
        <f>IF(手順５!AD36="","",手順５!AD36)</f>
        <v/>
      </c>
      <c r="E20" s="41" t="str">
        <f>IF(手順５!AE36="","",手順５!AE36)</f>
        <v/>
      </c>
      <c r="F20" s="41" t="str">
        <f>IF(手順５!AF36="","",手順５!AF36)</f>
        <v/>
      </c>
      <c r="G20" s="41" t="str">
        <f>IF(手順５!AG36="","",手順５!AG36)</f>
        <v/>
      </c>
      <c r="H20" s="41" t="str">
        <f>IF(手順５!AH36="","",手順５!AH36)</f>
        <v/>
      </c>
      <c r="I20" s="41" t="str">
        <f>IF(手順５!AI36="","",手順５!AI36)</f>
        <v/>
      </c>
      <c r="J20" s="41" t="str">
        <f>IF(手順５!AJ36="","",手順５!AJ36)</f>
        <v/>
      </c>
      <c r="K20" s="41" t="str">
        <f>IF(手順５!N36="","",手順５!N36)</f>
        <v/>
      </c>
    </row>
    <row r="21" spans="1:11" x14ac:dyDescent="0.45">
      <c r="A21" s="41" t="str">
        <f>IF(手順５!AA37="","",手順５!AA37)</f>
        <v/>
      </c>
      <c r="B21" s="41" t="str">
        <f>IF(手順５!AB37="","",手順５!AB37)</f>
        <v/>
      </c>
      <c r="C21" s="41" t="str">
        <f>IF(手順５!AC37="","",手順５!AC37)</f>
        <v/>
      </c>
      <c r="D21" s="41" t="str">
        <f>IF(手順５!AD37="","",手順５!AD37)</f>
        <v/>
      </c>
      <c r="E21" s="41" t="str">
        <f>IF(手順５!AE37="","",手順５!AE37)</f>
        <v/>
      </c>
      <c r="F21" s="41" t="str">
        <f>IF(手順５!AF37="","",手順５!AF37)</f>
        <v/>
      </c>
      <c r="G21" s="41" t="str">
        <f>IF(手順５!AG37="","",手順５!AG37)</f>
        <v/>
      </c>
      <c r="H21" s="41" t="str">
        <f>IF(手順５!AH37="","",手順５!AH37)</f>
        <v/>
      </c>
      <c r="I21" s="41" t="str">
        <f>IF(手順５!AI37="","",手順５!AI37)</f>
        <v/>
      </c>
      <c r="J21" s="41" t="str">
        <f>IF(手順５!AJ37="","",手順５!AJ37)</f>
        <v/>
      </c>
      <c r="K21" s="41" t="str">
        <f>IF(手順５!N37="","",手順５!N37)</f>
        <v/>
      </c>
    </row>
    <row r="22" spans="1:11" x14ac:dyDescent="0.45">
      <c r="A22" s="41" t="str">
        <f>IF(手順５!AA38="","",手順５!AA38)</f>
        <v/>
      </c>
      <c r="B22" s="41" t="str">
        <f>IF(手順５!AB38="","",手順５!AB38)</f>
        <v/>
      </c>
      <c r="C22" s="41" t="str">
        <f>IF(手順５!AC38="","",手順５!AC38)</f>
        <v/>
      </c>
      <c r="D22" s="41" t="str">
        <f>IF(手順５!AD38="","",手順５!AD38)</f>
        <v/>
      </c>
      <c r="E22" s="41" t="str">
        <f>IF(手順５!AE38="","",手順５!AE38)</f>
        <v/>
      </c>
      <c r="F22" s="41" t="str">
        <f>IF(手順５!AF38="","",手順５!AF38)</f>
        <v/>
      </c>
      <c r="G22" s="41" t="str">
        <f>IF(手順５!AG38="","",手順５!AG38)</f>
        <v/>
      </c>
      <c r="H22" s="41" t="str">
        <f>IF(手順５!AH38="","",手順５!AH38)</f>
        <v/>
      </c>
      <c r="I22" s="41" t="str">
        <f>IF(手順５!AI38="","",手順５!AI38)</f>
        <v/>
      </c>
      <c r="J22" s="41" t="str">
        <f>IF(手順５!AJ38="","",手順５!AJ38)</f>
        <v/>
      </c>
      <c r="K22" s="41" t="str">
        <f>IF(手順５!N38="","",手順５!N38)</f>
        <v/>
      </c>
    </row>
    <row r="23" spans="1:11" x14ac:dyDescent="0.45">
      <c r="A23" s="41" t="str">
        <f>IF(手順５!AA39="","",手順５!AA39)</f>
        <v/>
      </c>
      <c r="B23" s="41" t="str">
        <f>IF(手順５!AB39="","",手順５!AB39)</f>
        <v/>
      </c>
      <c r="C23" s="41" t="str">
        <f>IF(手順５!AC39="","",手順５!AC39)</f>
        <v/>
      </c>
      <c r="D23" s="41" t="str">
        <f>IF(手順５!AD39="","",手順５!AD39)</f>
        <v/>
      </c>
      <c r="E23" s="41" t="str">
        <f>IF(手順５!AE39="","",手順５!AE39)</f>
        <v/>
      </c>
      <c r="F23" s="41" t="str">
        <f>IF(手順５!AF39="","",手順５!AF39)</f>
        <v/>
      </c>
      <c r="G23" s="41" t="str">
        <f>IF(手順５!AG39="","",手順５!AG39)</f>
        <v/>
      </c>
      <c r="H23" s="41" t="str">
        <f>IF(手順５!AH39="","",手順５!AH39)</f>
        <v/>
      </c>
      <c r="I23" s="41" t="str">
        <f>IF(手順５!AI39="","",手順５!AI39)</f>
        <v/>
      </c>
      <c r="J23" s="41" t="str">
        <f>IF(手順５!AJ39="","",手順５!AJ39)</f>
        <v/>
      </c>
      <c r="K23" s="41" t="str">
        <f>IF(手順５!N39="","",手順５!N39)</f>
        <v/>
      </c>
    </row>
    <row r="24" spans="1:11" x14ac:dyDescent="0.45">
      <c r="A24" s="41" t="str">
        <f>IF(手順５!AA40="","",手順５!AA40)</f>
        <v/>
      </c>
      <c r="B24" s="41" t="str">
        <f>IF(手順５!AB40="","",手順５!AB40)</f>
        <v/>
      </c>
      <c r="C24" s="41" t="str">
        <f>IF(手順５!AC40="","",手順５!AC40)</f>
        <v/>
      </c>
      <c r="D24" s="41" t="str">
        <f>IF(手順５!AD40="","",手順５!AD40)</f>
        <v/>
      </c>
      <c r="E24" s="41" t="str">
        <f>IF(手順５!AE40="","",手順５!AE40)</f>
        <v/>
      </c>
      <c r="F24" s="41" t="str">
        <f>IF(手順５!AF40="","",手順５!AF40)</f>
        <v/>
      </c>
      <c r="G24" s="41" t="str">
        <f>IF(手順５!AG40="","",手順５!AG40)</f>
        <v/>
      </c>
      <c r="H24" s="41" t="str">
        <f>IF(手順５!AH40="","",手順５!AH40)</f>
        <v/>
      </c>
      <c r="I24" s="41" t="str">
        <f>IF(手順５!AI40="","",手順５!AI40)</f>
        <v/>
      </c>
      <c r="J24" s="41" t="str">
        <f>IF(手順５!AJ40="","",手順５!AJ40)</f>
        <v/>
      </c>
      <c r="K24" s="41" t="str">
        <f>IF(手順５!N40="","",手順５!N40)</f>
        <v/>
      </c>
    </row>
    <row r="25" spans="1:11" x14ac:dyDescent="0.45">
      <c r="A25" s="41" t="str">
        <f>IF(手順５!AA41="","",手順５!AA41)</f>
        <v/>
      </c>
      <c r="B25" s="41" t="str">
        <f>IF(手順５!AB41="","",手順５!AB41)</f>
        <v/>
      </c>
      <c r="C25" s="41" t="str">
        <f>IF(手順５!AC41="","",手順５!AC41)</f>
        <v/>
      </c>
      <c r="D25" s="41" t="str">
        <f>IF(手順５!AD41="","",手順５!AD41)</f>
        <v/>
      </c>
      <c r="E25" s="41" t="str">
        <f>IF(手順５!AE41="","",手順５!AE41)</f>
        <v/>
      </c>
      <c r="F25" s="41" t="str">
        <f>IF(手順５!AF41="","",手順５!AF41)</f>
        <v/>
      </c>
      <c r="G25" s="41" t="str">
        <f>IF(手順５!AG41="","",手順５!AG41)</f>
        <v/>
      </c>
      <c r="H25" s="41" t="str">
        <f>IF(手順５!AH41="","",手順５!AH41)</f>
        <v/>
      </c>
      <c r="I25" s="41" t="str">
        <f>IF(手順５!AI41="","",手順５!AI41)</f>
        <v/>
      </c>
      <c r="J25" s="41" t="str">
        <f>IF(手順５!AJ41="","",手順５!AJ41)</f>
        <v/>
      </c>
      <c r="K25" s="41" t="str">
        <f>IF(手順５!N41="","",手順５!N41)</f>
        <v/>
      </c>
    </row>
    <row r="26" spans="1:11" x14ac:dyDescent="0.45">
      <c r="A26" s="41" t="str">
        <f>IF(手順５!AA42="","",手順５!AA42)</f>
        <v/>
      </c>
      <c r="B26" s="41" t="str">
        <f>IF(手順５!AB42="","",手順５!AB42)</f>
        <v/>
      </c>
      <c r="C26" s="41" t="str">
        <f>IF(手順５!AC42="","",手順５!AC42)</f>
        <v/>
      </c>
      <c r="D26" s="41" t="str">
        <f>IF(手順５!AD42="","",手順５!AD42)</f>
        <v/>
      </c>
      <c r="E26" s="41" t="str">
        <f>IF(手順５!AE42="","",手順５!AE42)</f>
        <v/>
      </c>
      <c r="F26" s="41" t="str">
        <f>IF(手順５!AF42="","",手順５!AF42)</f>
        <v/>
      </c>
      <c r="G26" s="41" t="str">
        <f>IF(手順５!AG42="","",手順５!AG42)</f>
        <v/>
      </c>
      <c r="H26" s="41" t="str">
        <f>IF(手順５!AH42="","",手順５!AH42)</f>
        <v/>
      </c>
      <c r="I26" s="41" t="str">
        <f>IF(手順５!AI42="","",手順５!AI42)</f>
        <v/>
      </c>
      <c r="J26" s="41" t="str">
        <f>IF(手順５!AJ42="","",手順５!AJ42)</f>
        <v/>
      </c>
      <c r="K26" s="41" t="str">
        <f>IF(手順５!N42="","",手順５!N42)</f>
        <v/>
      </c>
    </row>
    <row r="27" spans="1:11" x14ac:dyDescent="0.45">
      <c r="A27" s="41" t="str">
        <f>IF(手順５!AA43="","",手順５!AA43)</f>
        <v/>
      </c>
      <c r="B27" s="41" t="str">
        <f>IF(手順５!AB43="","",手順５!AB43)</f>
        <v/>
      </c>
      <c r="C27" s="41" t="str">
        <f>IF(手順５!AC43="","",手順５!AC43)</f>
        <v/>
      </c>
      <c r="D27" s="41" t="str">
        <f>IF(手順５!AD43="","",手順５!AD43)</f>
        <v/>
      </c>
      <c r="E27" s="41" t="str">
        <f>IF(手順５!AE43="","",手順５!AE43)</f>
        <v/>
      </c>
      <c r="F27" s="41" t="str">
        <f>IF(手順５!AF43="","",手順５!AF43)</f>
        <v/>
      </c>
      <c r="G27" s="41" t="str">
        <f>IF(手順５!AG43="","",手順５!AG43)</f>
        <v/>
      </c>
      <c r="H27" s="41" t="str">
        <f>IF(手順５!AH43="","",手順５!AH43)</f>
        <v/>
      </c>
      <c r="I27" s="41" t="str">
        <f>IF(手順５!AI43="","",手順５!AI43)</f>
        <v/>
      </c>
      <c r="J27" s="41" t="str">
        <f>IF(手順５!AJ43="","",手順５!AJ43)</f>
        <v/>
      </c>
      <c r="K27" s="41" t="str">
        <f>IF(手順５!N43="","",手順５!N43)</f>
        <v/>
      </c>
    </row>
    <row r="28" spans="1:11" x14ac:dyDescent="0.45">
      <c r="A28" s="41" t="str">
        <f>IF(手順５!AA44="","",手順５!AA44)</f>
        <v/>
      </c>
      <c r="B28" s="41" t="str">
        <f>IF(手順５!AB44="","",手順５!AB44)</f>
        <v/>
      </c>
      <c r="C28" s="41" t="str">
        <f>IF(手順５!AC44="","",手順５!AC44)</f>
        <v/>
      </c>
      <c r="D28" s="41" t="str">
        <f>IF(手順５!AD44="","",手順５!AD44)</f>
        <v/>
      </c>
      <c r="E28" s="41" t="str">
        <f>IF(手順５!AE44="","",手順５!AE44)</f>
        <v/>
      </c>
      <c r="F28" s="41" t="str">
        <f>IF(手順５!AF44="","",手順５!AF44)</f>
        <v/>
      </c>
      <c r="G28" s="41" t="str">
        <f>IF(手順５!AG44="","",手順５!AG44)</f>
        <v/>
      </c>
      <c r="H28" s="41" t="str">
        <f>IF(手順５!AH44="","",手順５!AH44)</f>
        <v/>
      </c>
      <c r="I28" s="41" t="str">
        <f>IF(手順５!AI44="","",手順５!AI44)</f>
        <v/>
      </c>
      <c r="J28" s="41" t="str">
        <f>IF(手順５!AJ44="","",手順５!AJ44)</f>
        <v/>
      </c>
      <c r="K28" s="41" t="str">
        <f>IF(手順５!N44="","",手順５!N44)</f>
        <v/>
      </c>
    </row>
    <row r="29" spans="1:11" x14ac:dyDescent="0.45">
      <c r="A29" s="41" t="str">
        <f>IF(手順５!AA45="","",手順５!AA45)</f>
        <v/>
      </c>
      <c r="B29" s="41" t="str">
        <f>IF(手順５!AB45="","",手順５!AB45)</f>
        <v/>
      </c>
      <c r="C29" s="41" t="str">
        <f>IF(手順５!AC45="","",手順５!AC45)</f>
        <v/>
      </c>
      <c r="D29" s="41" t="str">
        <f>IF(手順５!AD45="","",手順５!AD45)</f>
        <v/>
      </c>
      <c r="E29" s="41" t="str">
        <f>IF(手順５!AE45="","",手順５!AE45)</f>
        <v/>
      </c>
      <c r="F29" s="41" t="str">
        <f>IF(手順５!AF45="","",手順５!AF45)</f>
        <v/>
      </c>
      <c r="G29" s="41" t="str">
        <f>IF(手順５!AG45="","",手順５!AG45)</f>
        <v/>
      </c>
      <c r="H29" s="41" t="str">
        <f>IF(手順５!AH45="","",手順５!AH45)</f>
        <v/>
      </c>
      <c r="I29" s="41" t="str">
        <f>IF(手順５!AI45="","",手順５!AI45)</f>
        <v/>
      </c>
      <c r="J29" s="41" t="str">
        <f>IF(手順５!AJ45="","",手順５!AJ45)</f>
        <v/>
      </c>
      <c r="K29" s="41" t="str">
        <f>IF(手順５!N45="","",手順５!N45)</f>
        <v/>
      </c>
    </row>
    <row r="30" spans="1:11" x14ac:dyDescent="0.45">
      <c r="A30" s="41" t="str">
        <f>IF(手順５!AA46="","",手順５!AA46)</f>
        <v/>
      </c>
      <c r="B30" s="41" t="str">
        <f>IF(手順５!AB46="","",手順５!AB46)</f>
        <v/>
      </c>
      <c r="C30" s="41" t="str">
        <f>IF(手順５!AC46="","",手順５!AC46)</f>
        <v/>
      </c>
      <c r="D30" s="41" t="str">
        <f>IF(手順５!AD46="","",手順５!AD46)</f>
        <v/>
      </c>
      <c r="E30" s="41" t="str">
        <f>IF(手順５!AE46="","",手順５!AE46)</f>
        <v/>
      </c>
      <c r="F30" s="41" t="str">
        <f>IF(手順５!AF46="","",手順５!AF46)</f>
        <v/>
      </c>
      <c r="G30" s="41" t="str">
        <f>IF(手順５!AG46="","",手順５!AG46)</f>
        <v/>
      </c>
      <c r="H30" s="41" t="str">
        <f>IF(手順５!AH46="","",手順５!AH46)</f>
        <v/>
      </c>
      <c r="I30" s="41" t="str">
        <f>IF(手順５!AI46="","",手順５!AI46)</f>
        <v/>
      </c>
      <c r="J30" s="41" t="str">
        <f>IF(手順５!AJ46="","",手順５!AJ46)</f>
        <v/>
      </c>
      <c r="K30" s="41" t="str">
        <f>IF(手順５!N46="","",手順５!N46)</f>
        <v/>
      </c>
    </row>
    <row r="31" spans="1:11" x14ac:dyDescent="0.45">
      <c r="A31" s="41" t="str">
        <f>IF(手順５!AA47="","",手順５!AA47)</f>
        <v/>
      </c>
      <c r="B31" s="41" t="str">
        <f>IF(手順５!AB47="","",手順５!AB47)</f>
        <v/>
      </c>
      <c r="C31" s="41" t="str">
        <f>IF(手順５!AC47="","",手順５!AC47)</f>
        <v/>
      </c>
      <c r="D31" s="41" t="str">
        <f>IF(手順５!AD47="","",手順５!AD47)</f>
        <v/>
      </c>
      <c r="E31" s="41" t="str">
        <f>IF(手順５!AE47="","",手順５!AE47)</f>
        <v/>
      </c>
      <c r="F31" s="41" t="str">
        <f>IF(手順５!AF47="","",手順５!AF47)</f>
        <v/>
      </c>
      <c r="G31" s="41" t="str">
        <f>IF(手順５!AG47="","",手順５!AG47)</f>
        <v/>
      </c>
      <c r="H31" s="41" t="str">
        <f>IF(手順５!AH47="","",手順５!AH47)</f>
        <v/>
      </c>
      <c r="I31" s="41" t="str">
        <f>IF(手順５!AI47="","",手順５!AI47)</f>
        <v/>
      </c>
      <c r="J31" s="41" t="str">
        <f>IF(手順５!AJ47="","",手順５!AJ47)</f>
        <v/>
      </c>
      <c r="K31" s="41" t="str">
        <f>IF(手順５!N47="","",手順５!N47)</f>
        <v/>
      </c>
    </row>
    <row r="32" spans="1:11" x14ac:dyDescent="0.45">
      <c r="A32" s="41" t="str">
        <f>IF(手順５!AA48="","",手順５!AA48)</f>
        <v/>
      </c>
      <c r="B32" s="41" t="str">
        <f>IF(手順５!AB48="","",手順５!AB48)</f>
        <v/>
      </c>
      <c r="C32" s="41" t="str">
        <f>IF(手順５!AC48="","",手順５!AC48)</f>
        <v/>
      </c>
      <c r="D32" s="41" t="str">
        <f>IF(手順５!AD48="","",手順５!AD48)</f>
        <v/>
      </c>
      <c r="E32" s="41" t="str">
        <f>IF(手順５!AE48="","",手順５!AE48)</f>
        <v/>
      </c>
      <c r="F32" s="41" t="str">
        <f>IF(手順５!AF48="","",手順５!AF48)</f>
        <v/>
      </c>
      <c r="G32" s="41" t="str">
        <f>IF(手順５!AG48="","",手順５!AG48)</f>
        <v/>
      </c>
      <c r="H32" s="41" t="str">
        <f>IF(手順５!AH48="","",手順５!AH48)</f>
        <v/>
      </c>
      <c r="I32" s="41" t="str">
        <f>IF(手順５!AI48="","",手順５!AI48)</f>
        <v/>
      </c>
      <c r="J32" s="41" t="str">
        <f>IF(手順５!AJ48="","",手順５!AJ48)</f>
        <v/>
      </c>
      <c r="K32" s="41" t="str">
        <f>IF(手順５!N48="","",手順５!N48)</f>
        <v/>
      </c>
    </row>
    <row r="33" spans="1:11" x14ac:dyDescent="0.45">
      <c r="A33" s="41" t="str">
        <f>IF(手順５!AA49="","",手順５!AA49)</f>
        <v/>
      </c>
      <c r="B33" s="41" t="str">
        <f>IF(手順５!AB49="","",手順５!AB49)</f>
        <v/>
      </c>
      <c r="C33" s="41" t="str">
        <f>IF(手順５!AC49="","",手順５!AC49)</f>
        <v/>
      </c>
      <c r="D33" s="41" t="str">
        <f>IF(手順５!AD49="","",手順５!AD49)</f>
        <v/>
      </c>
      <c r="E33" s="41" t="str">
        <f>IF(手順５!AE49="","",手順５!AE49)</f>
        <v/>
      </c>
      <c r="F33" s="41" t="str">
        <f>IF(手順５!AF49="","",手順５!AF49)</f>
        <v/>
      </c>
      <c r="G33" s="41" t="str">
        <f>IF(手順５!AG49="","",手順５!AG49)</f>
        <v/>
      </c>
      <c r="H33" s="41" t="str">
        <f>IF(手順５!AH49="","",手順５!AH49)</f>
        <v/>
      </c>
      <c r="I33" s="41" t="str">
        <f>IF(手順５!AI49="","",手順５!AI49)</f>
        <v/>
      </c>
      <c r="J33" s="41" t="str">
        <f>IF(手順５!AJ49="","",手順５!AJ49)</f>
        <v/>
      </c>
      <c r="K33" s="41" t="str">
        <f>IF(手順５!N49="","",手順５!N49)</f>
        <v/>
      </c>
    </row>
    <row r="34" spans="1:11" x14ac:dyDescent="0.45">
      <c r="A34" s="41" t="str">
        <f>IF(手順５!AA50="","",手順５!AA50)</f>
        <v/>
      </c>
      <c r="B34" s="41" t="str">
        <f>IF(手順５!AB50="","",手順５!AB50)</f>
        <v/>
      </c>
      <c r="C34" s="41" t="str">
        <f>IF(手順５!AC50="","",手順５!AC50)</f>
        <v/>
      </c>
      <c r="D34" s="41" t="str">
        <f>IF(手順５!AD50="","",手順５!AD50)</f>
        <v/>
      </c>
      <c r="E34" s="41" t="str">
        <f>IF(手順５!AE50="","",手順５!AE50)</f>
        <v/>
      </c>
      <c r="F34" s="41" t="str">
        <f>IF(手順５!AF50="","",手順５!AF50)</f>
        <v/>
      </c>
      <c r="G34" s="41" t="str">
        <f>IF(手順５!AG50="","",手順５!AG50)</f>
        <v/>
      </c>
      <c r="H34" s="41" t="str">
        <f>IF(手順５!AH50="","",手順５!AH50)</f>
        <v/>
      </c>
      <c r="I34" s="41" t="str">
        <f>IF(手順５!AI50="","",手順５!AI50)</f>
        <v/>
      </c>
      <c r="J34" s="41" t="str">
        <f>IF(手順５!AJ50="","",手順５!AJ50)</f>
        <v/>
      </c>
      <c r="K34" s="41" t="str">
        <f>IF(手順５!N50="","",手順５!N50)</f>
        <v/>
      </c>
    </row>
    <row r="35" spans="1:11" x14ac:dyDescent="0.45">
      <c r="A35" s="41" t="str">
        <f>IF(手順５!AA51="","",手順５!AA51)</f>
        <v/>
      </c>
      <c r="B35" s="41" t="str">
        <f>IF(手順５!AB51="","",手順５!AB51)</f>
        <v/>
      </c>
      <c r="C35" s="41" t="str">
        <f>IF(手順５!AC51="","",手順５!AC51)</f>
        <v/>
      </c>
      <c r="D35" s="41" t="str">
        <f>IF(手順５!AD51="","",手順５!AD51)</f>
        <v/>
      </c>
      <c r="E35" s="41" t="str">
        <f>IF(手順５!AE51="","",手順５!AE51)</f>
        <v/>
      </c>
      <c r="F35" s="41" t="str">
        <f>IF(手順５!AF51="","",手順５!AF51)</f>
        <v/>
      </c>
      <c r="G35" s="41" t="str">
        <f>IF(手順５!AG51="","",手順５!AG51)</f>
        <v/>
      </c>
      <c r="H35" s="41" t="str">
        <f>IF(手順５!AH51="","",手順５!AH51)</f>
        <v/>
      </c>
      <c r="I35" s="41" t="str">
        <f>IF(手順５!AI51="","",手順５!AI51)</f>
        <v/>
      </c>
      <c r="J35" s="41" t="str">
        <f>IF(手順５!AJ51="","",手順５!AJ51)</f>
        <v/>
      </c>
      <c r="K35" s="41" t="str">
        <f>IF(手順５!N51="","",手順５!N51)</f>
        <v/>
      </c>
    </row>
    <row r="36" spans="1:11" x14ac:dyDescent="0.45">
      <c r="A36" s="41" t="str">
        <f>IF(手順５!AA52="","",手順５!AA52)</f>
        <v/>
      </c>
      <c r="B36" s="41" t="str">
        <f>IF(手順５!AB52="","",手順５!AB52)</f>
        <v/>
      </c>
      <c r="C36" s="41" t="str">
        <f>IF(手順５!AC52="","",手順５!AC52)</f>
        <v/>
      </c>
      <c r="D36" s="41" t="str">
        <f>IF(手順５!AD52="","",手順５!AD52)</f>
        <v/>
      </c>
      <c r="E36" s="41" t="str">
        <f>IF(手順５!AE52="","",手順５!AE52)</f>
        <v/>
      </c>
      <c r="F36" s="41" t="str">
        <f>IF(手順５!AF52="","",手順５!AF52)</f>
        <v/>
      </c>
      <c r="G36" s="41" t="str">
        <f>IF(手順５!AG52="","",手順５!AG52)</f>
        <v/>
      </c>
      <c r="H36" s="41" t="str">
        <f>IF(手順５!AH52="","",手順５!AH52)</f>
        <v/>
      </c>
      <c r="I36" s="41" t="str">
        <f>IF(手順５!AI52="","",手順５!AI52)</f>
        <v/>
      </c>
      <c r="J36" s="41" t="str">
        <f>IF(手順５!AJ52="","",手順５!AJ52)</f>
        <v/>
      </c>
      <c r="K36" s="41" t="str">
        <f>IF(手順５!N52="","",手順５!N52)</f>
        <v/>
      </c>
    </row>
    <row r="37" spans="1:11" x14ac:dyDescent="0.45">
      <c r="A37" s="41" t="str">
        <f>IF(手順５!AA53="","",手順５!AA53)</f>
        <v/>
      </c>
      <c r="B37" s="41" t="str">
        <f>IF(手順５!AB53="","",手順５!AB53)</f>
        <v/>
      </c>
      <c r="C37" s="41" t="str">
        <f>IF(手順５!AC53="","",手順５!AC53)</f>
        <v/>
      </c>
      <c r="D37" s="41" t="str">
        <f>IF(手順５!AD53="","",手順５!AD53)</f>
        <v/>
      </c>
      <c r="E37" s="41" t="str">
        <f>IF(手順５!AE53="","",手順５!AE53)</f>
        <v/>
      </c>
      <c r="F37" s="41" t="str">
        <f>IF(手順５!AF53="","",手順５!AF53)</f>
        <v/>
      </c>
      <c r="G37" s="41" t="str">
        <f>IF(手順５!AG53="","",手順５!AG53)</f>
        <v/>
      </c>
      <c r="H37" s="41" t="str">
        <f>IF(手順５!AH53="","",手順５!AH53)</f>
        <v/>
      </c>
      <c r="I37" s="41" t="str">
        <f>IF(手順５!AI53="","",手順５!AI53)</f>
        <v/>
      </c>
      <c r="J37" s="41" t="str">
        <f>IF(手順５!AJ53="","",手順５!AJ53)</f>
        <v/>
      </c>
      <c r="K37" s="41" t="str">
        <f>IF(手順５!N53="","",手順５!N53)</f>
        <v/>
      </c>
    </row>
    <row r="38" spans="1:11" x14ac:dyDescent="0.45">
      <c r="A38" s="41" t="str">
        <f>IF(手順５!AA54="","",手順５!AA54)</f>
        <v/>
      </c>
      <c r="B38" s="41" t="str">
        <f>IF(手順５!AB54="","",手順５!AB54)</f>
        <v/>
      </c>
      <c r="C38" s="41" t="str">
        <f>IF(手順５!AC54="","",手順５!AC54)</f>
        <v/>
      </c>
      <c r="D38" s="41" t="str">
        <f>IF(手順５!AD54="","",手順５!AD54)</f>
        <v/>
      </c>
      <c r="E38" s="41" t="str">
        <f>IF(手順５!AE54="","",手順５!AE54)</f>
        <v/>
      </c>
      <c r="F38" s="41" t="str">
        <f>IF(手順５!AF54="","",手順５!AF54)</f>
        <v/>
      </c>
      <c r="G38" s="41" t="str">
        <f>IF(手順５!AG54="","",手順５!AG54)</f>
        <v/>
      </c>
      <c r="H38" s="41" t="str">
        <f>IF(手順５!AH54="","",手順５!AH54)</f>
        <v/>
      </c>
      <c r="I38" s="41" t="str">
        <f>IF(手順５!AI54="","",手順５!AI54)</f>
        <v/>
      </c>
      <c r="J38" s="41" t="str">
        <f>IF(手順５!AJ54="","",手順５!AJ54)</f>
        <v/>
      </c>
      <c r="K38" s="41" t="str">
        <f>IF(手順５!N54="","",手順５!N54)</f>
        <v/>
      </c>
    </row>
    <row r="39" spans="1:11" x14ac:dyDescent="0.45">
      <c r="A39" s="41" t="str">
        <f>IF(手順５!AA55="","",手順５!AA55)</f>
        <v/>
      </c>
      <c r="B39" s="41" t="str">
        <f>IF(手順５!AB55="","",手順５!AB55)</f>
        <v/>
      </c>
      <c r="C39" s="41" t="str">
        <f>IF(手順５!AC55="","",手順５!AC55)</f>
        <v/>
      </c>
      <c r="D39" s="41" t="str">
        <f>IF(手順５!AD55="","",手順５!AD55)</f>
        <v/>
      </c>
      <c r="E39" s="41" t="str">
        <f>IF(手順５!AE55="","",手順５!AE55)</f>
        <v/>
      </c>
      <c r="F39" s="41" t="str">
        <f>IF(手順５!AF55="","",手順５!AF55)</f>
        <v/>
      </c>
      <c r="G39" s="41" t="str">
        <f>IF(手順５!AG55="","",手順５!AG55)</f>
        <v/>
      </c>
      <c r="H39" s="41" t="str">
        <f>IF(手順５!AH55="","",手順５!AH55)</f>
        <v/>
      </c>
      <c r="I39" s="41" t="str">
        <f>IF(手順５!AI55="","",手順５!AI55)</f>
        <v/>
      </c>
      <c r="J39" s="41" t="str">
        <f>IF(手順５!AJ55="","",手順５!AJ55)</f>
        <v/>
      </c>
      <c r="K39" s="41" t="str">
        <f>IF(手順５!N55="","",手順５!N55)</f>
        <v/>
      </c>
    </row>
    <row r="40" spans="1:11" x14ac:dyDescent="0.45">
      <c r="A40" s="41" t="str">
        <f>IF(手順５!AA56="","",手順５!AA56)</f>
        <v/>
      </c>
      <c r="B40" s="41" t="str">
        <f>IF(手順５!AB56="","",手順５!AB56)</f>
        <v/>
      </c>
      <c r="C40" s="41" t="str">
        <f>IF(手順５!AC56="","",手順５!AC56)</f>
        <v/>
      </c>
      <c r="D40" s="41" t="str">
        <f>IF(手順５!AD56="","",手順５!AD56)</f>
        <v/>
      </c>
      <c r="E40" s="41" t="str">
        <f>IF(手順５!AE56="","",手順５!AE56)</f>
        <v/>
      </c>
      <c r="F40" s="41" t="str">
        <f>IF(手順５!AF56="","",手順５!AF56)</f>
        <v/>
      </c>
      <c r="G40" s="41" t="str">
        <f>IF(手順５!AG56="","",手順５!AG56)</f>
        <v/>
      </c>
      <c r="H40" s="41" t="str">
        <f>IF(手順５!AH56="","",手順５!AH56)</f>
        <v/>
      </c>
      <c r="I40" s="41" t="str">
        <f>IF(手順５!AI56="","",手順５!AI56)</f>
        <v/>
      </c>
      <c r="J40" s="41" t="str">
        <f>IF(手順５!AJ56="","",手順５!AJ56)</f>
        <v/>
      </c>
      <c r="K40" s="41" t="str">
        <f>IF(手順５!N56="","",手順５!N56)</f>
        <v/>
      </c>
    </row>
    <row r="41" spans="1:11" x14ac:dyDescent="0.45">
      <c r="A41" s="41" t="str">
        <f>IF(手順５!AA57="","",手順５!AA57)</f>
        <v/>
      </c>
      <c r="B41" s="41" t="str">
        <f>IF(手順５!AB57="","",手順５!AB57)</f>
        <v/>
      </c>
      <c r="C41" s="41" t="str">
        <f>IF(手順５!AC57="","",手順５!AC57)</f>
        <v/>
      </c>
      <c r="D41" s="41" t="str">
        <f>IF(手順５!AD57="","",手順５!AD57)</f>
        <v/>
      </c>
      <c r="E41" s="41" t="str">
        <f>IF(手順５!AE57="","",手順５!AE57)</f>
        <v/>
      </c>
      <c r="F41" s="41" t="str">
        <f>IF(手順５!AF57="","",手順５!AF57)</f>
        <v/>
      </c>
      <c r="G41" s="41" t="str">
        <f>IF(手順５!AG57="","",手順５!AG57)</f>
        <v/>
      </c>
      <c r="H41" s="41" t="str">
        <f>IF(手順５!AH57="","",手順５!AH57)</f>
        <v/>
      </c>
      <c r="I41" s="41" t="str">
        <f>IF(手順５!AI57="","",手順５!AI57)</f>
        <v/>
      </c>
      <c r="J41" s="41" t="str">
        <f>IF(手順５!AJ57="","",手順５!AJ57)</f>
        <v/>
      </c>
      <c r="K41" s="41" t="str">
        <f>IF(手順５!N57="","",手順５!N57)</f>
        <v/>
      </c>
    </row>
    <row r="42" spans="1:11" x14ac:dyDescent="0.45">
      <c r="A42" s="41" t="str">
        <f>IF(手順５!AA58="","",手順５!AA58)</f>
        <v/>
      </c>
      <c r="B42" s="41" t="str">
        <f>IF(手順５!AB58="","",手順５!AB58)</f>
        <v/>
      </c>
      <c r="C42" s="41" t="str">
        <f>IF(手順５!AC58="","",手順５!AC58)</f>
        <v/>
      </c>
      <c r="D42" s="41" t="str">
        <f>IF(手順５!AD58="","",手順５!AD58)</f>
        <v/>
      </c>
      <c r="E42" s="41" t="str">
        <f>IF(手順５!AE58="","",手順５!AE58)</f>
        <v/>
      </c>
      <c r="F42" s="41" t="str">
        <f>IF(手順５!AF58="","",手順５!AF58)</f>
        <v/>
      </c>
      <c r="G42" s="41" t="str">
        <f>IF(手順５!AG58="","",手順５!AG58)</f>
        <v/>
      </c>
      <c r="H42" s="41" t="str">
        <f>IF(手順５!AH58="","",手順５!AH58)</f>
        <v/>
      </c>
      <c r="I42" s="41" t="str">
        <f>IF(手順５!AI58="","",手順５!AI58)</f>
        <v/>
      </c>
      <c r="J42" s="41" t="str">
        <f>IF(手順５!AJ58="","",手順５!AJ58)</f>
        <v/>
      </c>
      <c r="K42" s="41" t="str">
        <f>IF(手順５!N58="","",手順５!N58)</f>
        <v/>
      </c>
    </row>
    <row r="43" spans="1:11" x14ac:dyDescent="0.45">
      <c r="A43" s="41" t="str">
        <f>IF(手順５!AA59="","",手順５!AA59)</f>
        <v/>
      </c>
      <c r="B43" s="41" t="str">
        <f>IF(手順５!AB59="","",手順５!AB59)</f>
        <v/>
      </c>
      <c r="C43" s="41" t="str">
        <f>IF(手順５!AC59="","",手順５!AC59)</f>
        <v/>
      </c>
      <c r="D43" s="41" t="str">
        <f>IF(手順５!AD59="","",手順５!AD59)</f>
        <v/>
      </c>
      <c r="E43" s="41" t="str">
        <f>IF(手順５!AE59="","",手順５!AE59)</f>
        <v/>
      </c>
      <c r="F43" s="41" t="str">
        <f>IF(手順５!AF59="","",手順５!AF59)</f>
        <v/>
      </c>
      <c r="G43" s="41" t="str">
        <f>IF(手順５!AG59="","",手順５!AG59)</f>
        <v/>
      </c>
      <c r="H43" s="41" t="str">
        <f>IF(手順５!AH59="","",手順５!AH59)</f>
        <v/>
      </c>
      <c r="I43" s="41" t="str">
        <f>IF(手順５!AI59="","",手順５!AI59)</f>
        <v/>
      </c>
      <c r="J43" s="41" t="str">
        <f>IF(手順５!AJ59="","",手順５!AJ59)</f>
        <v/>
      </c>
      <c r="K43" s="41" t="str">
        <f>IF(手順５!N59="","",手順５!N59)</f>
        <v/>
      </c>
    </row>
    <row r="44" spans="1:11" x14ac:dyDescent="0.45">
      <c r="A44" s="41" t="str">
        <f>IF(手順５!AA60="","",手順５!AA60)</f>
        <v/>
      </c>
      <c r="B44" s="41" t="str">
        <f>IF(手順５!AB60="","",手順５!AB60)</f>
        <v/>
      </c>
      <c r="C44" s="41" t="str">
        <f>IF(手順５!AC60="","",手順５!AC60)</f>
        <v/>
      </c>
      <c r="D44" s="41" t="str">
        <f>IF(手順５!AD60="","",手順５!AD60)</f>
        <v/>
      </c>
      <c r="E44" s="41" t="str">
        <f>IF(手順５!AE60="","",手順５!AE60)</f>
        <v/>
      </c>
      <c r="F44" s="41" t="str">
        <f>IF(手順５!AF60="","",手順５!AF60)</f>
        <v/>
      </c>
      <c r="G44" s="41" t="str">
        <f>IF(手順５!AG60="","",手順５!AG60)</f>
        <v/>
      </c>
      <c r="H44" s="41" t="str">
        <f>IF(手順５!AH60="","",手順５!AH60)</f>
        <v/>
      </c>
      <c r="I44" s="41" t="str">
        <f>IF(手順５!AI60="","",手順５!AI60)</f>
        <v/>
      </c>
      <c r="J44" s="41" t="str">
        <f>IF(手順５!AJ60="","",手順５!AJ60)</f>
        <v/>
      </c>
      <c r="K44" s="41" t="str">
        <f>IF(手順５!N60="","",手順５!N60)</f>
        <v/>
      </c>
    </row>
    <row r="45" spans="1:11" x14ac:dyDescent="0.45">
      <c r="A45" s="41" t="str">
        <f>IF(手順５!AA61="","",手順５!AA61)</f>
        <v/>
      </c>
      <c r="B45" s="41" t="str">
        <f>IF(手順５!AB61="","",手順５!AB61)</f>
        <v/>
      </c>
      <c r="C45" s="41" t="str">
        <f>IF(手順５!AC61="","",手順５!AC61)</f>
        <v/>
      </c>
      <c r="D45" s="41" t="str">
        <f>IF(手順５!AD61="","",手順５!AD61)</f>
        <v/>
      </c>
      <c r="E45" s="41" t="str">
        <f>IF(手順５!AE61="","",手順５!AE61)</f>
        <v/>
      </c>
      <c r="F45" s="41" t="str">
        <f>IF(手順５!AF61="","",手順５!AF61)</f>
        <v/>
      </c>
      <c r="G45" s="41" t="str">
        <f>IF(手順５!AG61="","",手順５!AG61)</f>
        <v/>
      </c>
      <c r="H45" s="41" t="str">
        <f>IF(手順５!AH61="","",手順５!AH61)</f>
        <v/>
      </c>
      <c r="I45" s="41" t="str">
        <f>IF(手順５!AI61="","",手順５!AI61)</f>
        <v/>
      </c>
      <c r="J45" s="41" t="str">
        <f>IF(手順５!AJ61="","",手順５!AJ61)</f>
        <v/>
      </c>
      <c r="K45" s="41" t="str">
        <f>IF(手順５!N61="","",手順５!N61)</f>
        <v/>
      </c>
    </row>
    <row r="46" spans="1:11" x14ac:dyDescent="0.45">
      <c r="A46" s="41" t="str">
        <f>IF(手順５!AA62="","",手順５!AA62)</f>
        <v/>
      </c>
      <c r="B46" s="41" t="str">
        <f>IF(手順５!AB62="","",手順５!AB62)</f>
        <v/>
      </c>
      <c r="C46" s="41" t="str">
        <f>IF(手順５!AC62="","",手順５!AC62)</f>
        <v/>
      </c>
      <c r="D46" s="41" t="str">
        <f>IF(手順５!AD62="","",手順５!AD62)</f>
        <v/>
      </c>
      <c r="E46" s="41" t="str">
        <f>IF(手順５!AE62="","",手順５!AE62)</f>
        <v/>
      </c>
      <c r="F46" s="41" t="str">
        <f>IF(手順５!AF62="","",手順５!AF62)</f>
        <v/>
      </c>
      <c r="G46" s="41" t="str">
        <f>IF(手順５!AG62="","",手順５!AG62)</f>
        <v/>
      </c>
      <c r="H46" s="41" t="str">
        <f>IF(手順５!AH62="","",手順５!AH62)</f>
        <v/>
      </c>
      <c r="I46" s="41" t="str">
        <f>IF(手順５!AI62="","",手順５!AI62)</f>
        <v/>
      </c>
      <c r="J46" s="41" t="str">
        <f>IF(手順５!AJ62="","",手順５!AJ62)</f>
        <v/>
      </c>
      <c r="K46" s="41" t="str">
        <f>IF(手順５!N62="","",手順５!N62)</f>
        <v/>
      </c>
    </row>
    <row r="47" spans="1:11" x14ac:dyDescent="0.45">
      <c r="A47" s="41" t="str">
        <f>IF(手順５!AA63="","",手順５!AA63)</f>
        <v/>
      </c>
      <c r="B47" s="41" t="str">
        <f>IF(手順５!AB63="","",手順５!AB63)</f>
        <v/>
      </c>
      <c r="C47" s="41" t="str">
        <f>IF(手順５!AC63="","",手順５!AC63)</f>
        <v/>
      </c>
      <c r="D47" s="41" t="str">
        <f>IF(手順５!AD63="","",手順５!AD63)</f>
        <v/>
      </c>
      <c r="E47" s="41" t="str">
        <f>IF(手順５!AE63="","",手順５!AE63)</f>
        <v/>
      </c>
      <c r="F47" s="41" t="str">
        <f>IF(手順５!AF63="","",手順５!AF63)</f>
        <v/>
      </c>
      <c r="G47" s="41" t="str">
        <f>IF(手順５!AG63="","",手順５!AG63)</f>
        <v/>
      </c>
      <c r="H47" s="41" t="str">
        <f>IF(手順５!AH63="","",手順５!AH63)</f>
        <v/>
      </c>
      <c r="I47" s="41" t="str">
        <f>IF(手順５!AI63="","",手順５!AI63)</f>
        <v/>
      </c>
      <c r="J47" s="41" t="str">
        <f>IF(手順５!AJ63="","",手順５!AJ63)</f>
        <v/>
      </c>
      <c r="K47" s="41" t="str">
        <f>IF(手順５!N63="","",手順５!N63)</f>
        <v/>
      </c>
    </row>
    <row r="48" spans="1:11" x14ac:dyDescent="0.45">
      <c r="A48" s="41" t="str">
        <f>IF(手順５!AA64="","",手順５!AA64)</f>
        <v/>
      </c>
      <c r="B48" s="41" t="str">
        <f>IF(手順５!AB64="","",手順５!AB64)</f>
        <v/>
      </c>
      <c r="C48" s="41" t="str">
        <f>IF(手順５!AC64="","",手順５!AC64)</f>
        <v/>
      </c>
      <c r="D48" s="41" t="str">
        <f>IF(手順５!AD64="","",手順５!AD64)</f>
        <v/>
      </c>
      <c r="E48" s="41" t="str">
        <f>IF(手順５!AE64="","",手順５!AE64)</f>
        <v/>
      </c>
      <c r="F48" s="41" t="str">
        <f>IF(手順５!AF64="","",手順５!AF64)</f>
        <v/>
      </c>
      <c r="G48" s="41" t="str">
        <f>IF(手順５!AG64="","",手順５!AG64)</f>
        <v/>
      </c>
      <c r="H48" s="41" t="str">
        <f>IF(手順５!AH64="","",手順５!AH64)</f>
        <v/>
      </c>
      <c r="I48" s="41" t="str">
        <f>IF(手順５!AI64="","",手順５!AI64)</f>
        <v/>
      </c>
      <c r="J48" s="41" t="str">
        <f>IF(手順５!AJ64="","",手順５!AJ64)</f>
        <v/>
      </c>
      <c r="K48" s="41" t="str">
        <f>IF(手順５!N64="","",手順５!N64)</f>
        <v/>
      </c>
    </row>
    <row r="49" spans="1:11" x14ac:dyDescent="0.45">
      <c r="A49" s="41" t="str">
        <f>IF(手順５!AA65="","",手順５!AA65)</f>
        <v/>
      </c>
      <c r="B49" s="41" t="str">
        <f>IF(手順５!AB65="","",手順５!AB65)</f>
        <v/>
      </c>
      <c r="C49" s="41" t="str">
        <f>IF(手順５!AC65="","",手順５!AC65)</f>
        <v/>
      </c>
      <c r="D49" s="41" t="str">
        <f>IF(手順５!AD65="","",手順５!AD65)</f>
        <v/>
      </c>
      <c r="E49" s="41" t="str">
        <f>IF(手順５!AE65="","",手順５!AE65)</f>
        <v/>
      </c>
      <c r="F49" s="41" t="str">
        <f>IF(手順５!AF65="","",手順５!AF65)</f>
        <v/>
      </c>
      <c r="G49" s="41" t="str">
        <f>IF(手順５!AG65="","",手順５!AG65)</f>
        <v/>
      </c>
      <c r="H49" s="41" t="str">
        <f>IF(手順５!AH65="","",手順５!AH65)</f>
        <v/>
      </c>
      <c r="I49" s="41" t="str">
        <f>IF(手順５!AI65="","",手順５!AI65)</f>
        <v/>
      </c>
      <c r="J49" s="41" t="str">
        <f>IF(手順５!AJ65="","",手順５!AJ65)</f>
        <v/>
      </c>
      <c r="K49" s="41" t="str">
        <f>IF(手順５!N65="","",手順５!N65)</f>
        <v/>
      </c>
    </row>
    <row r="50" spans="1:11" x14ac:dyDescent="0.45">
      <c r="A50" s="41" t="str">
        <f>IF(手順５!AA66="","",手順５!AA66)</f>
        <v/>
      </c>
      <c r="B50" s="41" t="str">
        <f>IF(手順５!AB66="","",手順５!AB66)</f>
        <v/>
      </c>
      <c r="C50" s="41" t="str">
        <f>IF(手順５!AC66="","",手順５!AC66)</f>
        <v/>
      </c>
      <c r="D50" s="41" t="str">
        <f>IF(手順５!AD66="","",手順５!AD66)</f>
        <v/>
      </c>
      <c r="E50" s="41" t="str">
        <f>IF(手順５!AE66="","",手順５!AE66)</f>
        <v/>
      </c>
      <c r="F50" s="41" t="str">
        <f>IF(手順５!AF66="","",手順５!AF66)</f>
        <v/>
      </c>
      <c r="G50" s="41" t="str">
        <f>IF(手順５!AG66="","",手順５!AG66)</f>
        <v/>
      </c>
      <c r="H50" s="41" t="str">
        <f>IF(手順５!AH66="","",手順５!AH66)</f>
        <v/>
      </c>
      <c r="I50" s="41" t="str">
        <f>IF(手順５!AI66="","",手順５!AI66)</f>
        <v/>
      </c>
      <c r="J50" s="41" t="str">
        <f>IF(手順５!AJ66="","",手順５!AJ66)</f>
        <v/>
      </c>
      <c r="K50" s="41" t="str">
        <f>IF(手順５!N66="","",手順５!N66)</f>
        <v/>
      </c>
    </row>
    <row r="51" spans="1:11" x14ac:dyDescent="0.45">
      <c r="A51" s="41" t="str">
        <f>IF(手順５!AA67="","",手順５!AA67)</f>
        <v/>
      </c>
      <c r="B51" s="41" t="str">
        <f>IF(手順５!AB67="","",手順５!AB67)</f>
        <v/>
      </c>
      <c r="C51" s="41" t="str">
        <f>IF(手順５!AC67="","",手順５!AC67)</f>
        <v/>
      </c>
      <c r="D51" s="41" t="str">
        <f>IF(手順５!AD67="","",手順５!AD67)</f>
        <v/>
      </c>
      <c r="E51" s="41" t="str">
        <f>IF(手順５!AE67="","",手順５!AE67)</f>
        <v/>
      </c>
      <c r="F51" s="41" t="str">
        <f>IF(手順５!AF67="","",手順５!AF67)</f>
        <v/>
      </c>
      <c r="G51" s="41" t="str">
        <f>IF(手順５!AG67="","",手順５!AG67)</f>
        <v/>
      </c>
      <c r="H51" s="41" t="str">
        <f>IF(手順５!AH67="","",手順５!AH67)</f>
        <v/>
      </c>
      <c r="I51" s="41" t="str">
        <f>IF(手順５!AI67="","",手順５!AI67)</f>
        <v/>
      </c>
      <c r="J51" s="41" t="str">
        <f>IF(手順５!AJ67="","",手順５!AJ67)</f>
        <v/>
      </c>
      <c r="K51" s="41" t="str">
        <f>IF(手順５!N67="","",手順５!N67)</f>
        <v/>
      </c>
    </row>
    <row r="52" spans="1:11" x14ac:dyDescent="0.45">
      <c r="A52" s="41" t="str">
        <f>IF(手順５!AA68="","",手順５!AA68)</f>
        <v/>
      </c>
      <c r="B52" s="41" t="str">
        <f>IF(手順５!AB68="","",手順５!AB68)</f>
        <v/>
      </c>
      <c r="C52" s="41" t="str">
        <f>IF(手順５!AC68="","",手順５!AC68)</f>
        <v/>
      </c>
      <c r="D52" s="41" t="str">
        <f>IF(手順５!AD68="","",手順５!AD68)</f>
        <v/>
      </c>
      <c r="E52" s="41" t="str">
        <f>IF(手順５!AE68="","",手順５!AE68)</f>
        <v/>
      </c>
      <c r="F52" s="41" t="str">
        <f>IF(手順５!AF68="","",手順５!AF68)</f>
        <v/>
      </c>
      <c r="G52" s="41" t="str">
        <f>IF(手順５!AG68="","",手順５!AG68)</f>
        <v/>
      </c>
      <c r="H52" s="41" t="str">
        <f>IF(手順５!AH68="","",手順５!AH68)</f>
        <v/>
      </c>
      <c r="I52" s="41" t="str">
        <f>IF(手順５!AI68="","",手順５!AI68)</f>
        <v/>
      </c>
      <c r="J52" s="41" t="str">
        <f>IF(手順５!AJ68="","",手順５!AJ68)</f>
        <v/>
      </c>
      <c r="K52" s="41" t="str">
        <f>IF(手順５!N68="","",手順５!N68)</f>
        <v/>
      </c>
    </row>
    <row r="53" spans="1:11" x14ac:dyDescent="0.45">
      <c r="A53" s="41" t="str">
        <f>IF(手順５!AA69="","",手順５!AA69)</f>
        <v/>
      </c>
      <c r="B53" s="41" t="str">
        <f>IF(手順５!AB69="","",手順５!AB69)</f>
        <v/>
      </c>
      <c r="C53" s="41" t="str">
        <f>IF(手順５!AC69="","",手順５!AC69)</f>
        <v/>
      </c>
      <c r="D53" s="41" t="str">
        <f>IF(手順５!AD69="","",手順５!AD69)</f>
        <v/>
      </c>
      <c r="E53" s="41" t="str">
        <f>IF(手順５!AE69="","",手順５!AE69)</f>
        <v/>
      </c>
      <c r="F53" s="41" t="str">
        <f>IF(手順５!AF69="","",手順５!AF69)</f>
        <v/>
      </c>
      <c r="G53" s="41" t="str">
        <f>IF(手順５!AG69="","",手順５!AG69)</f>
        <v/>
      </c>
      <c r="H53" s="41" t="str">
        <f>IF(手順５!AH69="","",手順５!AH69)</f>
        <v/>
      </c>
      <c r="I53" s="41" t="str">
        <f>IF(手順５!AI69="","",手順５!AI69)</f>
        <v/>
      </c>
      <c r="J53" s="41" t="str">
        <f>IF(手順５!AJ69="","",手順５!AJ69)</f>
        <v/>
      </c>
      <c r="K53" s="41" t="str">
        <f>IF(手順５!N69="","",手順５!N69)</f>
        <v/>
      </c>
    </row>
    <row r="54" spans="1:11" x14ac:dyDescent="0.45">
      <c r="A54" s="41" t="str">
        <f>IF(手順５!AA70="","",手順５!AA70)</f>
        <v/>
      </c>
      <c r="B54" s="41" t="str">
        <f>IF(手順５!AB70="","",手順５!AB70)</f>
        <v/>
      </c>
      <c r="C54" s="41" t="str">
        <f>IF(手順５!AC70="","",手順５!AC70)</f>
        <v/>
      </c>
      <c r="D54" s="41" t="str">
        <f>IF(手順５!AD70="","",手順５!AD70)</f>
        <v/>
      </c>
      <c r="E54" s="41" t="str">
        <f>IF(手順５!AE70="","",手順５!AE70)</f>
        <v/>
      </c>
      <c r="F54" s="41" t="str">
        <f>IF(手順５!AF70="","",手順５!AF70)</f>
        <v/>
      </c>
      <c r="G54" s="41" t="str">
        <f>IF(手順５!AG70="","",手順５!AG70)</f>
        <v/>
      </c>
      <c r="H54" s="41" t="str">
        <f>IF(手順５!AH70="","",手順５!AH70)</f>
        <v/>
      </c>
      <c r="I54" s="41" t="str">
        <f>IF(手順５!AI70="","",手順５!AI70)</f>
        <v/>
      </c>
      <c r="J54" s="41" t="str">
        <f>IF(手順５!AJ70="","",手順５!AJ70)</f>
        <v/>
      </c>
      <c r="K54" s="41" t="str">
        <f>IF(手順５!N70="","",手順５!N70)</f>
        <v/>
      </c>
    </row>
    <row r="55" spans="1:11" x14ac:dyDescent="0.45">
      <c r="A55" s="41" t="str">
        <f>IF(手順５!AA71="","",手順５!AA71)</f>
        <v/>
      </c>
      <c r="B55" s="41" t="str">
        <f>IF(手順５!AB71="","",手順５!AB71)</f>
        <v/>
      </c>
      <c r="C55" s="41" t="str">
        <f>IF(手順５!AC71="","",手順５!AC71)</f>
        <v/>
      </c>
      <c r="D55" s="41" t="str">
        <f>IF(手順５!AD71="","",手順５!AD71)</f>
        <v/>
      </c>
      <c r="E55" s="41" t="str">
        <f>IF(手順５!AE71="","",手順５!AE71)</f>
        <v/>
      </c>
      <c r="F55" s="41" t="str">
        <f>IF(手順５!AF71="","",手順５!AF71)</f>
        <v/>
      </c>
      <c r="G55" s="41" t="str">
        <f>IF(手順５!AG71="","",手順５!AG71)</f>
        <v/>
      </c>
      <c r="H55" s="41" t="str">
        <f>IF(手順５!AH71="","",手順５!AH71)</f>
        <v/>
      </c>
      <c r="I55" s="41" t="str">
        <f>IF(手順５!AI71="","",手順５!AI71)</f>
        <v/>
      </c>
      <c r="J55" s="41" t="str">
        <f>IF(手順５!AJ71="","",手順５!AJ71)</f>
        <v/>
      </c>
      <c r="K55" s="41" t="str">
        <f>IF(手順５!N71="","",手順５!N71)</f>
        <v/>
      </c>
    </row>
    <row r="56" spans="1:11" x14ac:dyDescent="0.45">
      <c r="A56" s="41" t="str">
        <f>IF(手順５!AA72="","",手順５!AA72)</f>
        <v/>
      </c>
      <c r="B56" s="41" t="str">
        <f>IF(手順５!AB72="","",手順５!AB72)</f>
        <v/>
      </c>
      <c r="C56" s="41" t="str">
        <f>IF(手順５!AC72="","",手順５!AC72)</f>
        <v/>
      </c>
      <c r="D56" s="41" t="str">
        <f>IF(手順５!AD72="","",手順５!AD72)</f>
        <v/>
      </c>
      <c r="E56" s="41" t="str">
        <f>IF(手順５!AE72="","",手順５!AE72)</f>
        <v/>
      </c>
      <c r="F56" s="41" t="str">
        <f>IF(手順５!AF72="","",手順５!AF72)</f>
        <v/>
      </c>
      <c r="G56" s="41" t="str">
        <f>IF(手順５!AG72="","",手順５!AG72)</f>
        <v/>
      </c>
      <c r="H56" s="41" t="str">
        <f>IF(手順５!AH72="","",手順５!AH72)</f>
        <v/>
      </c>
      <c r="I56" s="41" t="str">
        <f>IF(手順５!AI72="","",手順５!AI72)</f>
        <v/>
      </c>
      <c r="J56" s="41" t="str">
        <f>IF(手順５!AJ72="","",手順５!AJ72)</f>
        <v/>
      </c>
      <c r="K56" s="41" t="str">
        <f>IF(手順５!N72="","",手順５!N72)</f>
        <v/>
      </c>
    </row>
    <row r="57" spans="1:11" x14ac:dyDescent="0.45">
      <c r="A57" s="41" t="str">
        <f>IF(手順５!AA73="","",手順５!AA73)</f>
        <v/>
      </c>
      <c r="B57" s="41" t="str">
        <f>IF(手順５!AB73="","",手順５!AB73)</f>
        <v/>
      </c>
      <c r="C57" s="41" t="str">
        <f>IF(手順５!AC73="","",手順５!AC73)</f>
        <v/>
      </c>
      <c r="D57" s="41" t="str">
        <f>IF(手順５!AD73="","",手順５!AD73)</f>
        <v/>
      </c>
      <c r="E57" s="41" t="str">
        <f>IF(手順５!AE73="","",手順５!AE73)</f>
        <v/>
      </c>
      <c r="F57" s="41" t="str">
        <f>IF(手順５!AF73="","",手順５!AF73)</f>
        <v/>
      </c>
      <c r="G57" s="41" t="str">
        <f>IF(手順５!AG73="","",手順５!AG73)</f>
        <v/>
      </c>
      <c r="H57" s="41" t="str">
        <f>IF(手順５!AH73="","",手順５!AH73)</f>
        <v/>
      </c>
      <c r="I57" s="41" t="str">
        <f>IF(手順５!AI73="","",手順５!AI73)</f>
        <v/>
      </c>
      <c r="J57" s="41" t="str">
        <f>IF(手順５!AJ73="","",手順５!AJ73)</f>
        <v/>
      </c>
      <c r="K57" s="41" t="str">
        <f>IF(手順５!N73="","",手順５!N73)</f>
        <v/>
      </c>
    </row>
    <row r="58" spans="1:11" x14ac:dyDescent="0.45">
      <c r="A58" s="41" t="str">
        <f>IF(手順５!AA74="","",手順５!AA74)</f>
        <v/>
      </c>
      <c r="B58" s="41" t="str">
        <f>IF(手順５!AB74="","",手順５!AB74)</f>
        <v/>
      </c>
      <c r="C58" s="41" t="str">
        <f>IF(手順５!AC74="","",手順５!AC74)</f>
        <v/>
      </c>
      <c r="D58" s="41" t="str">
        <f>IF(手順５!AD74="","",手順５!AD74)</f>
        <v/>
      </c>
      <c r="E58" s="41" t="str">
        <f>IF(手順５!AE74="","",手順５!AE74)</f>
        <v/>
      </c>
      <c r="F58" s="41" t="str">
        <f>IF(手順５!AF74="","",手順５!AF74)</f>
        <v/>
      </c>
      <c r="G58" s="41" t="str">
        <f>IF(手順５!AG74="","",手順５!AG74)</f>
        <v/>
      </c>
      <c r="H58" s="41" t="str">
        <f>IF(手順５!AH74="","",手順５!AH74)</f>
        <v/>
      </c>
      <c r="I58" s="41" t="str">
        <f>IF(手順５!AI74="","",手順５!AI74)</f>
        <v/>
      </c>
      <c r="J58" s="41" t="str">
        <f>IF(手順５!AJ74="","",手順５!AJ74)</f>
        <v/>
      </c>
      <c r="K58" s="41" t="str">
        <f>IF(手順５!N74="","",手順５!N74)</f>
        <v/>
      </c>
    </row>
    <row r="59" spans="1:11" x14ac:dyDescent="0.45">
      <c r="A59" s="41" t="str">
        <f>IF(手順５!AA75="","",手順５!AA75)</f>
        <v/>
      </c>
      <c r="B59" s="41" t="str">
        <f>IF(手順５!AB75="","",手順５!AB75)</f>
        <v/>
      </c>
      <c r="C59" s="41" t="str">
        <f>IF(手順５!AC75="","",手順５!AC75)</f>
        <v/>
      </c>
      <c r="D59" s="41" t="str">
        <f>IF(手順５!AD75="","",手順５!AD75)</f>
        <v/>
      </c>
      <c r="E59" s="41" t="str">
        <f>IF(手順５!AE75="","",手順５!AE75)</f>
        <v/>
      </c>
      <c r="F59" s="41" t="str">
        <f>IF(手順５!AF75="","",手順５!AF75)</f>
        <v/>
      </c>
      <c r="G59" s="41" t="str">
        <f>IF(手順５!AG75="","",手順５!AG75)</f>
        <v/>
      </c>
      <c r="H59" s="41" t="str">
        <f>IF(手順５!AH75="","",手順５!AH75)</f>
        <v/>
      </c>
      <c r="I59" s="41" t="str">
        <f>IF(手順５!AI75="","",手順５!AI75)</f>
        <v/>
      </c>
      <c r="J59" s="41" t="str">
        <f>IF(手順５!AJ75="","",手順５!AJ75)</f>
        <v/>
      </c>
      <c r="K59" s="41" t="str">
        <f>IF(手順５!N75="","",手順５!N75)</f>
        <v/>
      </c>
    </row>
    <row r="60" spans="1:11" x14ac:dyDescent="0.45">
      <c r="A60" s="41" t="str">
        <f>IF(手順５!AA76="","",手順５!AA76)</f>
        <v/>
      </c>
      <c r="B60" s="41" t="str">
        <f>IF(手順５!AB76="","",手順５!AB76)</f>
        <v/>
      </c>
      <c r="C60" s="41" t="str">
        <f>IF(手順５!AC76="","",手順５!AC76)</f>
        <v/>
      </c>
      <c r="D60" s="41" t="str">
        <f>IF(手順５!AD76="","",手順５!AD76)</f>
        <v/>
      </c>
      <c r="E60" s="41" t="str">
        <f>IF(手順５!AE76="","",手順５!AE76)</f>
        <v/>
      </c>
      <c r="F60" s="41" t="str">
        <f>IF(手順５!AF76="","",手順５!AF76)</f>
        <v/>
      </c>
      <c r="G60" s="41" t="str">
        <f>IF(手順５!AG76="","",手順５!AG76)</f>
        <v/>
      </c>
      <c r="H60" s="41" t="str">
        <f>IF(手順５!AH76="","",手順５!AH76)</f>
        <v/>
      </c>
      <c r="I60" s="41" t="str">
        <f>IF(手順５!AI76="","",手順５!AI76)</f>
        <v/>
      </c>
      <c r="J60" s="41" t="str">
        <f>IF(手順５!AJ76="","",手順５!AJ76)</f>
        <v/>
      </c>
      <c r="K60" s="41" t="str">
        <f>IF(手順５!N76="","",手順５!N76)</f>
        <v/>
      </c>
    </row>
    <row r="61" spans="1:11" x14ac:dyDescent="0.45">
      <c r="A61" s="41" t="str">
        <f>IF(手順５!AA77="","",手順５!AA77)</f>
        <v/>
      </c>
      <c r="B61" s="41" t="str">
        <f>IF(手順５!AB77="","",手順５!AB77)</f>
        <v/>
      </c>
      <c r="C61" s="41" t="str">
        <f>IF(手順５!AC77="","",手順５!AC77)</f>
        <v/>
      </c>
      <c r="D61" s="41" t="str">
        <f>IF(手順５!AD77="","",手順５!AD77)</f>
        <v/>
      </c>
      <c r="E61" s="41" t="str">
        <f>IF(手順５!AE77="","",手順５!AE77)</f>
        <v/>
      </c>
      <c r="F61" s="41" t="str">
        <f>IF(手順５!AF77="","",手順５!AF77)</f>
        <v/>
      </c>
      <c r="G61" s="41" t="str">
        <f>IF(手順５!AG77="","",手順５!AG77)</f>
        <v/>
      </c>
      <c r="H61" s="41" t="str">
        <f>IF(手順５!AH77="","",手順５!AH77)</f>
        <v/>
      </c>
      <c r="I61" s="41" t="str">
        <f>IF(手順５!AI77="","",手順５!AI77)</f>
        <v/>
      </c>
      <c r="J61" s="41" t="str">
        <f>IF(手順５!AJ77="","",手順５!AJ77)</f>
        <v/>
      </c>
      <c r="K61" s="41" t="str">
        <f>IF(手順５!N77="","",手順５!N77)</f>
        <v/>
      </c>
    </row>
    <row r="62" spans="1:11" x14ac:dyDescent="0.45">
      <c r="A62" s="41" t="str">
        <f>IF(手順５!AA78="","",手順５!AA78)</f>
        <v/>
      </c>
      <c r="B62" s="41" t="str">
        <f>IF(手順５!AB78="","",手順５!AB78)</f>
        <v/>
      </c>
      <c r="C62" s="41" t="str">
        <f>IF(手順５!AC78="","",手順５!AC78)</f>
        <v/>
      </c>
      <c r="D62" s="41" t="str">
        <f>IF(手順５!AD78="","",手順５!AD78)</f>
        <v/>
      </c>
      <c r="E62" s="41" t="str">
        <f>IF(手順５!AE78="","",手順５!AE78)</f>
        <v/>
      </c>
      <c r="F62" s="41" t="str">
        <f>IF(手順５!AF78="","",手順５!AF78)</f>
        <v/>
      </c>
      <c r="G62" s="41" t="str">
        <f>IF(手順５!AG78="","",手順５!AG78)</f>
        <v/>
      </c>
      <c r="H62" s="41" t="str">
        <f>IF(手順５!AH78="","",手順５!AH78)</f>
        <v/>
      </c>
      <c r="I62" s="41" t="str">
        <f>IF(手順５!AI78="","",手順５!AI78)</f>
        <v/>
      </c>
      <c r="J62" s="41" t="str">
        <f>IF(手順５!AJ78="","",手順５!AJ78)</f>
        <v/>
      </c>
      <c r="K62" s="41" t="str">
        <f>IF(手順５!N78="","",手順５!N78)</f>
        <v/>
      </c>
    </row>
    <row r="63" spans="1:11" x14ac:dyDescent="0.45">
      <c r="A63" s="41" t="str">
        <f>IF(手順５!AA79="","",手順５!AA79)</f>
        <v/>
      </c>
      <c r="B63" s="41" t="str">
        <f>IF(手順５!AB79="","",手順５!AB79)</f>
        <v/>
      </c>
      <c r="C63" s="41" t="str">
        <f>IF(手順５!AC79="","",手順５!AC79)</f>
        <v/>
      </c>
      <c r="D63" s="41" t="str">
        <f>IF(手順５!AD79="","",手順５!AD79)</f>
        <v/>
      </c>
      <c r="E63" s="41" t="str">
        <f>IF(手順５!AE79="","",手順５!AE79)</f>
        <v/>
      </c>
      <c r="F63" s="41" t="str">
        <f>IF(手順５!AF79="","",手順５!AF79)</f>
        <v/>
      </c>
      <c r="G63" s="41" t="str">
        <f>IF(手順５!AG79="","",手順５!AG79)</f>
        <v/>
      </c>
      <c r="H63" s="41" t="str">
        <f>IF(手順５!AH79="","",手順５!AH79)</f>
        <v/>
      </c>
      <c r="I63" s="41" t="str">
        <f>IF(手順５!AI79="","",手順５!AI79)</f>
        <v/>
      </c>
      <c r="J63" s="41" t="str">
        <f>IF(手順５!AJ79="","",手順５!AJ79)</f>
        <v/>
      </c>
      <c r="K63" s="41" t="str">
        <f>IF(手順５!N79="","",手順５!N79)</f>
        <v/>
      </c>
    </row>
    <row r="64" spans="1:11" x14ac:dyDescent="0.45">
      <c r="A64" s="41" t="str">
        <f>IF(手順５!AA80="","",手順５!AA80)</f>
        <v/>
      </c>
      <c r="B64" s="41" t="str">
        <f>IF(手順５!AB80="","",手順５!AB80)</f>
        <v/>
      </c>
      <c r="C64" s="41" t="str">
        <f>IF(手順５!AC80="","",手順５!AC80)</f>
        <v/>
      </c>
      <c r="D64" s="41" t="str">
        <f>IF(手順５!AD80="","",手順５!AD80)</f>
        <v/>
      </c>
      <c r="E64" s="41" t="str">
        <f>IF(手順５!AE80="","",手順５!AE80)</f>
        <v/>
      </c>
      <c r="F64" s="41" t="str">
        <f>IF(手順５!AF80="","",手順５!AF80)</f>
        <v/>
      </c>
      <c r="G64" s="41" t="str">
        <f>IF(手順５!AG80="","",手順５!AG80)</f>
        <v/>
      </c>
      <c r="H64" s="41" t="str">
        <f>IF(手順５!AH80="","",手順５!AH80)</f>
        <v/>
      </c>
      <c r="I64" s="41" t="str">
        <f>IF(手順５!AI80="","",手順５!AI80)</f>
        <v/>
      </c>
      <c r="J64" s="41" t="str">
        <f>IF(手順５!AJ80="","",手順５!AJ80)</f>
        <v/>
      </c>
      <c r="K64" s="41" t="str">
        <f>IF(手順５!N80="","",手順５!N80)</f>
        <v/>
      </c>
    </row>
    <row r="65" spans="1:11" x14ac:dyDescent="0.45">
      <c r="A65" s="41" t="str">
        <f>IF(手順５!AA81="","",手順５!AA81)</f>
        <v/>
      </c>
      <c r="B65" s="41" t="str">
        <f>IF(手順５!AB81="","",手順５!AB81)</f>
        <v/>
      </c>
      <c r="C65" s="41" t="str">
        <f>IF(手順５!AC81="","",手順５!AC81)</f>
        <v/>
      </c>
      <c r="D65" s="41" t="str">
        <f>IF(手順５!AD81="","",手順５!AD81)</f>
        <v/>
      </c>
      <c r="E65" s="41" t="str">
        <f>IF(手順５!AE81="","",手順５!AE81)</f>
        <v/>
      </c>
      <c r="F65" s="41" t="str">
        <f>IF(手順５!AF81="","",手順５!AF81)</f>
        <v/>
      </c>
      <c r="G65" s="41" t="str">
        <f>IF(手順５!AG81="","",手順５!AG81)</f>
        <v/>
      </c>
      <c r="H65" s="41" t="str">
        <f>IF(手順５!AH81="","",手順５!AH81)</f>
        <v/>
      </c>
      <c r="I65" s="41" t="str">
        <f>IF(手順５!AI81="","",手順５!AI81)</f>
        <v/>
      </c>
      <c r="J65" s="41" t="str">
        <f>IF(手順５!AJ81="","",手順５!AJ81)</f>
        <v/>
      </c>
      <c r="K65" s="41" t="str">
        <f>IF(手順５!N81="","",手順５!N81)</f>
        <v/>
      </c>
    </row>
    <row r="66" spans="1:11" x14ac:dyDescent="0.45">
      <c r="A66" s="41" t="str">
        <f>IF(手順５!AA82="","",手順５!AA82)</f>
        <v/>
      </c>
      <c r="B66" s="41" t="str">
        <f>IF(手順５!AB82="","",手順５!AB82)</f>
        <v/>
      </c>
      <c r="C66" s="41" t="str">
        <f>IF(手順５!AC82="","",手順５!AC82)</f>
        <v/>
      </c>
      <c r="D66" s="41" t="str">
        <f>IF(手順５!AD82="","",手順５!AD82)</f>
        <v/>
      </c>
      <c r="E66" s="41" t="str">
        <f>IF(手順５!AE82="","",手順５!AE82)</f>
        <v/>
      </c>
      <c r="F66" s="41" t="str">
        <f>IF(手順５!AF82="","",手順５!AF82)</f>
        <v/>
      </c>
      <c r="G66" s="41" t="str">
        <f>IF(手順５!AG82="","",手順５!AG82)</f>
        <v/>
      </c>
      <c r="H66" s="41" t="str">
        <f>IF(手順５!AH82="","",手順５!AH82)</f>
        <v/>
      </c>
      <c r="I66" s="41" t="str">
        <f>IF(手順５!AI82="","",手順５!AI82)</f>
        <v/>
      </c>
      <c r="J66" s="41" t="str">
        <f>IF(手順５!AJ82="","",手順５!AJ82)</f>
        <v/>
      </c>
      <c r="K66" s="41" t="str">
        <f>IF(手順５!N82="","",手順５!N82)</f>
        <v/>
      </c>
    </row>
    <row r="67" spans="1:11" x14ac:dyDescent="0.45">
      <c r="A67" s="41" t="str">
        <f>IF(手順５!AA83="","",手順５!AA83)</f>
        <v/>
      </c>
      <c r="B67" s="41" t="str">
        <f>IF(手順５!AB83="","",手順５!AB83)</f>
        <v/>
      </c>
      <c r="C67" s="41" t="str">
        <f>IF(手順５!AC83="","",手順５!AC83)</f>
        <v/>
      </c>
      <c r="D67" s="41" t="str">
        <f>IF(手順５!AD83="","",手順５!AD83)</f>
        <v/>
      </c>
      <c r="E67" s="41" t="str">
        <f>IF(手順５!AE83="","",手順５!AE83)</f>
        <v/>
      </c>
      <c r="F67" s="41" t="str">
        <f>IF(手順５!AF83="","",手順５!AF83)</f>
        <v/>
      </c>
      <c r="G67" s="41" t="str">
        <f>IF(手順５!AG83="","",手順５!AG83)</f>
        <v/>
      </c>
      <c r="H67" s="41" t="str">
        <f>IF(手順５!AH83="","",手順５!AH83)</f>
        <v/>
      </c>
      <c r="I67" s="41" t="str">
        <f>IF(手順５!AI83="","",手順５!AI83)</f>
        <v/>
      </c>
      <c r="J67" s="41" t="str">
        <f>IF(手順５!AJ83="","",手順５!AJ83)</f>
        <v/>
      </c>
      <c r="K67" s="41" t="str">
        <f>IF(手順５!N83="","",手順５!N83)</f>
        <v/>
      </c>
    </row>
    <row r="68" spans="1:11" x14ac:dyDescent="0.45">
      <c r="A68" s="41" t="str">
        <f>IF(手順５!AA84="","",手順５!AA84)</f>
        <v/>
      </c>
      <c r="B68" s="41" t="str">
        <f>IF(手順５!AB84="","",手順５!AB84)</f>
        <v/>
      </c>
      <c r="C68" s="41" t="str">
        <f>IF(手順５!AC84="","",手順５!AC84)</f>
        <v/>
      </c>
      <c r="D68" s="41" t="str">
        <f>IF(手順５!AD84="","",手順５!AD84)</f>
        <v/>
      </c>
      <c r="E68" s="41" t="str">
        <f>IF(手順５!AE84="","",手順５!AE84)</f>
        <v/>
      </c>
      <c r="F68" s="41" t="str">
        <f>IF(手順５!AF84="","",手順５!AF84)</f>
        <v/>
      </c>
      <c r="G68" s="41" t="str">
        <f>IF(手順５!AG84="","",手順５!AG84)</f>
        <v/>
      </c>
      <c r="H68" s="41" t="str">
        <f>IF(手順５!AH84="","",手順５!AH84)</f>
        <v/>
      </c>
      <c r="I68" s="41" t="str">
        <f>IF(手順５!AI84="","",手順５!AI84)</f>
        <v/>
      </c>
      <c r="J68" s="41" t="str">
        <f>IF(手順５!AJ84="","",手順５!AJ84)</f>
        <v/>
      </c>
      <c r="K68" s="41" t="str">
        <f>IF(手順５!N84="","",手順５!N84)</f>
        <v/>
      </c>
    </row>
    <row r="69" spans="1:11" x14ac:dyDescent="0.45">
      <c r="A69" s="41" t="str">
        <f>IF(手順５!AA85="","",手順５!AA85)</f>
        <v/>
      </c>
      <c r="B69" s="41" t="str">
        <f>IF(手順５!AB85="","",手順５!AB85)</f>
        <v/>
      </c>
      <c r="C69" s="41" t="str">
        <f>IF(手順５!AC85="","",手順５!AC85)</f>
        <v/>
      </c>
      <c r="D69" s="41" t="str">
        <f>IF(手順５!AD85="","",手順５!AD85)</f>
        <v/>
      </c>
      <c r="E69" s="41" t="str">
        <f>IF(手順５!AE85="","",手順５!AE85)</f>
        <v/>
      </c>
      <c r="F69" s="41" t="str">
        <f>IF(手順５!AF85="","",手順５!AF85)</f>
        <v/>
      </c>
      <c r="G69" s="41" t="str">
        <f>IF(手順５!AG85="","",手順５!AG85)</f>
        <v/>
      </c>
      <c r="H69" s="41" t="str">
        <f>IF(手順５!AH85="","",手順５!AH85)</f>
        <v/>
      </c>
      <c r="I69" s="41" t="str">
        <f>IF(手順５!AI85="","",手順５!AI85)</f>
        <v/>
      </c>
      <c r="J69" s="41" t="str">
        <f>IF(手順５!AJ85="","",手順５!AJ85)</f>
        <v/>
      </c>
      <c r="K69" s="41" t="str">
        <f>IF(手順５!N85="","",手順５!N85)</f>
        <v/>
      </c>
    </row>
    <row r="70" spans="1:11" x14ac:dyDescent="0.45">
      <c r="A70" s="41" t="str">
        <f>IF(手順５!AA86="","",手順５!AA86)</f>
        <v/>
      </c>
      <c r="B70" s="41" t="str">
        <f>IF(手順５!AB86="","",手順５!AB86)</f>
        <v/>
      </c>
      <c r="C70" s="41" t="str">
        <f>IF(手順５!AC86="","",手順５!AC86)</f>
        <v/>
      </c>
      <c r="D70" s="41" t="str">
        <f>IF(手順５!AD86="","",手順５!AD86)</f>
        <v/>
      </c>
      <c r="E70" s="41" t="str">
        <f>IF(手順５!AE86="","",手順５!AE86)</f>
        <v/>
      </c>
      <c r="F70" s="41" t="str">
        <f>IF(手順５!AF86="","",手順５!AF86)</f>
        <v/>
      </c>
      <c r="G70" s="41" t="str">
        <f>IF(手順５!AG86="","",手順５!AG86)</f>
        <v/>
      </c>
      <c r="H70" s="41" t="str">
        <f>IF(手順５!AH86="","",手順５!AH86)</f>
        <v/>
      </c>
      <c r="I70" s="41" t="str">
        <f>IF(手順５!AI86="","",手順５!AI86)</f>
        <v/>
      </c>
      <c r="J70" s="41" t="str">
        <f>IF(手順５!AJ86="","",手順５!AJ86)</f>
        <v/>
      </c>
      <c r="K70" s="41" t="str">
        <f>IF(手順５!N86="","",手順５!N86)</f>
        <v/>
      </c>
    </row>
    <row r="71" spans="1:11" x14ac:dyDescent="0.45">
      <c r="A71" s="41" t="str">
        <f>IF(手順５!AA87="","",手順５!AA87)</f>
        <v/>
      </c>
      <c r="B71" s="41" t="str">
        <f>IF(手順５!AB87="","",手順５!AB87)</f>
        <v/>
      </c>
      <c r="C71" s="41" t="str">
        <f>IF(手順５!AC87="","",手順５!AC87)</f>
        <v/>
      </c>
      <c r="D71" s="41" t="str">
        <f>IF(手順５!AD87="","",手順５!AD87)</f>
        <v/>
      </c>
      <c r="E71" s="41" t="str">
        <f>IF(手順５!AE87="","",手順５!AE87)</f>
        <v/>
      </c>
      <c r="F71" s="41" t="str">
        <f>IF(手順５!AF87="","",手順５!AF87)</f>
        <v/>
      </c>
      <c r="G71" s="41" t="str">
        <f>IF(手順５!AG87="","",手順５!AG87)</f>
        <v/>
      </c>
      <c r="H71" s="41" t="str">
        <f>IF(手順５!AH87="","",手順５!AH87)</f>
        <v/>
      </c>
      <c r="I71" s="41" t="str">
        <f>IF(手順５!AI87="","",手順５!AI87)</f>
        <v/>
      </c>
      <c r="J71" s="41" t="str">
        <f>IF(手順５!AJ87="","",手順５!AJ87)</f>
        <v/>
      </c>
      <c r="K71" s="41" t="str">
        <f>IF(手順５!N87="","",手順５!N87)</f>
        <v/>
      </c>
    </row>
    <row r="72" spans="1:11" x14ac:dyDescent="0.45">
      <c r="A72" s="41" t="str">
        <f>IF(手順５!AA88="","",手順５!AA88)</f>
        <v/>
      </c>
      <c r="B72" s="41" t="str">
        <f>IF(手順５!AB88="","",手順５!AB88)</f>
        <v/>
      </c>
      <c r="C72" s="41" t="str">
        <f>IF(手順５!AC88="","",手順５!AC88)</f>
        <v/>
      </c>
      <c r="D72" s="41" t="str">
        <f>IF(手順５!AD88="","",手順５!AD88)</f>
        <v/>
      </c>
      <c r="E72" s="41" t="str">
        <f>IF(手順５!AE88="","",手順５!AE88)</f>
        <v/>
      </c>
      <c r="F72" s="41" t="str">
        <f>IF(手順５!AF88="","",手順５!AF88)</f>
        <v/>
      </c>
      <c r="G72" s="41" t="str">
        <f>IF(手順５!AG88="","",手順５!AG88)</f>
        <v/>
      </c>
      <c r="H72" s="41" t="str">
        <f>IF(手順５!AH88="","",手順５!AH88)</f>
        <v/>
      </c>
      <c r="I72" s="41" t="str">
        <f>IF(手順５!AI88="","",手順５!AI88)</f>
        <v/>
      </c>
      <c r="J72" s="41" t="str">
        <f>IF(手順５!AJ88="","",手順５!AJ88)</f>
        <v/>
      </c>
      <c r="K72" s="41" t="str">
        <f>IF(手順５!N88="","",手順５!N88)</f>
        <v/>
      </c>
    </row>
    <row r="73" spans="1:11" x14ac:dyDescent="0.45">
      <c r="A73" s="41" t="str">
        <f>IF(手順５!AA89="","",手順５!AA89)</f>
        <v/>
      </c>
      <c r="B73" s="41" t="str">
        <f>IF(手順５!AB89="","",手順５!AB89)</f>
        <v/>
      </c>
      <c r="C73" s="41" t="str">
        <f>IF(手順５!AC89="","",手順５!AC89)</f>
        <v/>
      </c>
      <c r="D73" s="41" t="str">
        <f>IF(手順５!AD89="","",手順５!AD89)</f>
        <v/>
      </c>
      <c r="E73" s="41" t="str">
        <f>IF(手順５!AE89="","",手順５!AE89)</f>
        <v/>
      </c>
      <c r="F73" s="41" t="str">
        <f>IF(手順５!AF89="","",手順５!AF89)</f>
        <v/>
      </c>
      <c r="G73" s="41" t="str">
        <f>IF(手順５!AG89="","",手順５!AG89)</f>
        <v/>
      </c>
      <c r="H73" s="41" t="str">
        <f>IF(手順５!AH89="","",手順５!AH89)</f>
        <v/>
      </c>
      <c r="I73" s="41" t="str">
        <f>IF(手順５!AI89="","",手順５!AI89)</f>
        <v/>
      </c>
      <c r="J73" s="41" t="str">
        <f>IF(手順５!AJ89="","",手順５!AJ89)</f>
        <v/>
      </c>
      <c r="K73" s="41" t="str">
        <f>IF(手順５!N89="","",手順５!N89)</f>
        <v/>
      </c>
    </row>
    <row r="74" spans="1:11" x14ac:dyDescent="0.45">
      <c r="A74" s="41" t="str">
        <f>IF(手順５!AA90="","",手順５!AA90)</f>
        <v/>
      </c>
      <c r="B74" s="41" t="str">
        <f>IF(手順５!AB90="","",手順５!AB90)</f>
        <v/>
      </c>
      <c r="C74" s="41" t="str">
        <f>IF(手順５!AC90="","",手順５!AC90)</f>
        <v/>
      </c>
      <c r="D74" s="41" t="str">
        <f>IF(手順５!AD90="","",手順５!AD90)</f>
        <v/>
      </c>
      <c r="E74" s="41" t="str">
        <f>IF(手順５!AE90="","",手順５!AE90)</f>
        <v/>
      </c>
      <c r="F74" s="41" t="str">
        <f>IF(手順５!AF90="","",手順５!AF90)</f>
        <v/>
      </c>
      <c r="G74" s="41" t="str">
        <f>IF(手順５!AG90="","",手順５!AG90)</f>
        <v/>
      </c>
      <c r="H74" s="41" t="str">
        <f>IF(手順５!AH90="","",手順５!AH90)</f>
        <v/>
      </c>
      <c r="I74" s="41" t="str">
        <f>IF(手順５!AI90="","",手順５!AI90)</f>
        <v/>
      </c>
      <c r="J74" s="41" t="str">
        <f>IF(手順５!AJ90="","",手順５!AJ90)</f>
        <v/>
      </c>
      <c r="K74" s="41" t="str">
        <f>IF(手順５!N90="","",手順５!N90)</f>
        <v/>
      </c>
    </row>
    <row r="75" spans="1:11" x14ac:dyDescent="0.45">
      <c r="A75" s="41" t="str">
        <f>IF(手順５!AA91="","",手順５!AA91)</f>
        <v/>
      </c>
      <c r="B75" s="41" t="str">
        <f>IF(手順５!AB91="","",手順５!AB91)</f>
        <v/>
      </c>
      <c r="C75" s="41" t="str">
        <f>IF(手順５!AC91="","",手順５!AC91)</f>
        <v/>
      </c>
      <c r="D75" s="41" t="str">
        <f>IF(手順５!AD91="","",手順５!AD91)</f>
        <v/>
      </c>
      <c r="E75" s="41" t="str">
        <f>IF(手順５!AE91="","",手順５!AE91)</f>
        <v/>
      </c>
      <c r="F75" s="41" t="str">
        <f>IF(手順５!AF91="","",手順５!AF91)</f>
        <v/>
      </c>
      <c r="G75" s="41" t="str">
        <f>IF(手順５!AG91="","",手順５!AG91)</f>
        <v/>
      </c>
      <c r="H75" s="41" t="str">
        <f>IF(手順５!AH91="","",手順５!AH91)</f>
        <v/>
      </c>
      <c r="I75" s="41" t="str">
        <f>IF(手順５!AI91="","",手順５!AI91)</f>
        <v/>
      </c>
      <c r="J75" s="41" t="str">
        <f>IF(手順５!AJ91="","",手順５!AJ91)</f>
        <v/>
      </c>
      <c r="K75" s="41" t="str">
        <f>IF(手順５!N91="","",手順５!N91)</f>
        <v/>
      </c>
    </row>
    <row r="76" spans="1:11" x14ac:dyDescent="0.45">
      <c r="A76" s="41" t="str">
        <f>IF(手順５!AA92="","",手順５!AA92)</f>
        <v/>
      </c>
      <c r="B76" s="41" t="str">
        <f>IF(手順５!AB92="","",手順５!AB92)</f>
        <v/>
      </c>
      <c r="C76" s="41" t="str">
        <f>IF(手順５!AC92="","",手順５!AC92)</f>
        <v/>
      </c>
      <c r="D76" s="41" t="str">
        <f>IF(手順５!AD92="","",手順５!AD92)</f>
        <v/>
      </c>
      <c r="E76" s="41" t="str">
        <f>IF(手順５!AE92="","",手順５!AE92)</f>
        <v/>
      </c>
      <c r="F76" s="41" t="str">
        <f>IF(手順５!AF92="","",手順５!AF92)</f>
        <v/>
      </c>
      <c r="G76" s="41" t="str">
        <f>IF(手順５!AG92="","",手順５!AG92)</f>
        <v/>
      </c>
      <c r="H76" s="41" t="str">
        <f>IF(手順５!AH92="","",手順５!AH92)</f>
        <v/>
      </c>
      <c r="I76" s="41" t="str">
        <f>IF(手順５!AI92="","",手順５!AI92)</f>
        <v/>
      </c>
      <c r="J76" s="41" t="str">
        <f>IF(手順５!AJ92="","",手順５!AJ92)</f>
        <v/>
      </c>
      <c r="K76" s="41" t="str">
        <f>IF(手順５!N92="","",手順５!N92)</f>
        <v/>
      </c>
    </row>
    <row r="77" spans="1:11" x14ac:dyDescent="0.45">
      <c r="A77" s="41" t="str">
        <f>IF(手順５!AA93="","",手順５!AA93)</f>
        <v/>
      </c>
      <c r="B77" s="41" t="str">
        <f>IF(手順５!AB93="","",手順５!AB93)</f>
        <v/>
      </c>
      <c r="C77" s="41" t="str">
        <f>IF(手順５!AC93="","",手順５!AC93)</f>
        <v/>
      </c>
      <c r="D77" s="41" t="str">
        <f>IF(手順５!AD93="","",手順５!AD93)</f>
        <v/>
      </c>
      <c r="E77" s="41" t="str">
        <f>IF(手順５!AE93="","",手順５!AE93)</f>
        <v/>
      </c>
      <c r="F77" s="41" t="str">
        <f>IF(手順５!AF93="","",手順５!AF93)</f>
        <v/>
      </c>
      <c r="G77" s="41" t="str">
        <f>IF(手順５!AG93="","",手順５!AG93)</f>
        <v/>
      </c>
      <c r="H77" s="41" t="str">
        <f>IF(手順５!AH93="","",手順５!AH93)</f>
        <v/>
      </c>
      <c r="I77" s="41" t="str">
        <f>IF(手順５!AI93="","",手順５!AI93)</f>
        <v/>
      </c>
      <c r="J77" s="41" t="str">
        <f>IF(手順５!AJ93="","",手順５!AJ93)</f>
        <v/>
      </c>
      <c r="K77" s="41" t="str">
        <f>IF(手順５!N93="","",手順５!N93)</f>
        <v/>
      </c>
    </row>
    <row r="78" spans="1:11" x14ac:dyDescent="0.45">
      <c r="A78" s="41" t="str">
        <f>IF(手順５!AA94="","",手順５!AA94)</f>
        <v/>
      </c>
      <c r="B78" s="41" t="str">
        <f>IF(手順５!AB94="","",手順５!AB94)</f>
        <v/>
      </c>
      <c r="C78" s="41" t="str">
        <f>IF(手順５!AC94="","",手順５!AC94)</f>
        <v/>
      </c>
      <c r="D78" s="41" t="str">
        <f>IF(手順５!AD94="","",手順５!AD94)</f>
        <v/>
      </c>
      <c r="E78" s="41" t="str">
        <f>IF(手順５!AE94="","",手順５!AE94)</f>
        <v/>
      </c>
      <c r="F78" s="41" t="str">
        <f>IF(手順５!AF94="","",手順５!AF94)</f>
        <v/>
      </c>
      <c r="G78" s="41" t="str">
        <f>IF(手順５!AG94="","",手順５!AG94)</f>
        <v/>
      </c>
      <c r="H78" s="41" t="str">
        <f>IF(手順５!AH94="","",手順５!AH94)</f>
        <v/>
      </c>
      <c r="I78" s="41" t="str">
        <f>IF(手順５!AI94="","",手順５!AI94)</f>
        <v/>
      </c>
      <c r="J78" s="41" t="str">
        <f>IF(手順５!AJ94="","",手順５!AJ94)</f>
        <v/>
      </c>
      <c r="K78" s="41" t="str">
        <f>IF(手順５!N94="","",手順５!N94)</f>
        <v/>
      </c>
    </row>
    <row r="79" spans="1:11" x14ac:dyDescent="0.45">
      <c r="A79" s="41" t="str">
        <f>IF(手順５!AA95="","",手順５!AA95)</f>
        <v/>
      </c>
      <c r="B79" s="41" t="str">
        <f>IF(手順５!AB95="","",手順５!AB95)</f>
        <v/>
      </c>
      <c r="C79" s="41" t="str">
        <f>IF(手順５!AC95="","",手順５!AC95)</f>
        <v/>
      </c>
      <c r="D79" s="41" t="str">
        <f>IF(手順５!AD95="","",手順５!AD95)</f>
        <v/>
      </c>
      <c r="E79" s="41" t="str">
        <f>IF(手順５!AE95="","",手順５!AE95)</f>
        <v/>
      </c>
      <c r="F79" s="41" t="str">
        <f>IF(手順５!AF95="","",手順５!AF95)</f>
        <v/>
      </c>
      <c r="G79" s="41" t="str">
        <f>IF(手順５!AG95="","",手順５!AG95)</f>
        <v/>
      </c>
      <c r="H79" s="41" t="str">
        <f>IF(手順５!AH95="","",手順５!AH95)</f>
        <v/>
      </c>
      <c r="I79" s="41" t="str">
        <f>IF(手順５!AI95="","",手順５!AI95)</f>
        <v/>
      </c>
      <c r="J79" s="41" t="str">
        <f>IF(手順５!AJ95="","",手順５!AJ95)</f>
        <v/>
      </c>
      <c r="K79" s="41" t="str">
        <f>IF(手順５!N95="","",手順５!N95)</f>
        <v/>
      </c>
    </row>
    <row r="80" spans="1:11" x14ac:dyDescent="0.45">
      <c r="A80" s="41" t="str">
        <f>IF(手順５!AA96="","",手順５!AA96)</f>
        <v/>
      </c>
      <c r="B80" s="41" t="str">
        <f>IF(手順５!AB96="","",手順５!AB96)</f>
        <v/>
      </c>
      <c r="C80" s="41" t="str">
        <f>IF(手順５!AC96="","",手順５!AC96)</f>
        <v/>
      </c>
      <c r="D80" s="41" t="str">
        <f>IF(手順５!AD96="","",手順５!AD96)</f>
        <v/>
      </c>
      <c r="E80" s="41" t="str">
        <f>IF(手順５!AE96="","",手順５!AE96)</f>
        <v/>
      </c>
      <c r="F80" s="41" t="str">
        <f>IF(手順５!AF96="","",手順５!AF96)</f>
        <v/>
      </c>
      <c r="G80" s="41" t="str">
        <f>IF(手順５!AG96="","",手順５!AG96)</f>
        <v/>
      </c>
      <c r="H80" s="41" t="str">
        <f>IF(手順５!AH96="","",手順５!AH96)</f>
        <v/>
      </c>
      <c r="I80" s="41" t="str">
        <f>IF(手順５!AI96="","",手順５!AI96)</f>
        <v/>
      </c>
      <c r="J80" s="41" t="str">
        <f>IF(手順５!AJ96="","",手順５!AJ96)</f>
        <v/>
      </c>
      <c r="K80" s="41" t="str">
        <f>IF(手順５!N96="","",手順５!N96)</f>
        <v/>
      </c>
    </row>
    <row r="81" spans="1:11" x14ac:dyDescent="0.45">
      <c r="A81" s="41" t="str">
        <f>IF(手順５!AA97="","",手順５!AA97)</f>
        <v/>
      </c>
      <c r="B81" s="41" t="str">
        <f>IF(手順５!AB97="","",手順５!AB97)</f>
        <v/>
      </c>
      <c r="C81" s="41" t="str">
        <f>IF(手順５!AC97="","",手順５!AC97)</f>
        <v/>
      </c>
      <c r="D81" s="41" t="str">
        <f>IF(手順５!AD97="","",手順５!AD97)</f>
        <v/>
      </c>
      <c r="E81" s="41" t="str">
        <f>IF(手順５!AE97="","",手順５!AE97)</f>
        <v/>
      </c>
      <c r="F81" s="41" t="str">
        <f>IF(手順５!AF97="","",手順５!AF97)</f>
        <v/>
      </c>
      <c r="G81" s="41" t="str">
        <f>IF(手順５!AG97="","",手順５!AG97)</f>
        <v/>
      </c>
      <c r="H81" s="41" t="str">
        <f>IF(手順５!AH97="","",手順５!AH97)</f>
        <v/>
      </c>
      <c r="I81" s="41" t="str">
        <f>IF(手順５!AI97="","",手順５!AI97)</f>
        <v/>
      </c>
      <c r="J81" s="41" t="str">
        <f>IF(手順５!AJ97="","",手順５!AJ97)</f>
        <v/>
      </c>
      <c r="K81" s="41" t="str">
        <f>IF(手順５!N97="","",手順５!N97)</f>
        <v/>
      </c>
    </row>
    <row r="82" spans="1:11" x14ac:dyDescent="0.45">
      <c r="A82" s="41" t="str">
        <f>IF(手順５!AA98="","",手順５!AA98)</f>
        <v/>
      </c>
      <c r="B82" s="41" t="str">
        <f>IF(手順５!AB98="","",手順５!AB98)</f>
        <v/>
      </c>
      <c r="C82" s="41" t="str">
        <f>IF(手順５!AC98="","",手順５!AC98)</f>
        <v/>
      </c>
      <c r="D82" s="41" t="str">
        <f>IF(手順５!AD98="","",手順５!AD98)</f>
        <v/>
      </c>
      <c r="E82" s="41" t="str">
        <f>IF(手順５!AE98="","",手順５!AE98)</f>
        <v/>
      </c>
      <c r="F82" s="41" t="str">
        <f>IF(手順５!AF98="","",手順５!AF98)</f>
        <v/>
      </c>
      <c r="G82" s="41" t="str">
        <f>IF(手順５!AG98="","",手順５!AG98)</f>
        <v/>
      </c>
      <c r="H82" s="41" t="str">
        <f>IF(手順５!AH98="","",手順５!AH98)</f>
        <v/>
      </c>
      <c r="I82" s="41" t="str">
        <f>IF(手順５!AI98="","",手順５!AI98)</f>
        <v/>
      </c>
      <c r="J82" s="41" t="str">
        <f>IF(手順５!AJ98="","",手順５!AJ98)</f>
        <v/>
      </c>
      <c r="K82" s="41" t="str">
        <f>IF(手順５!N98="","",手順５!N98)</f>
        <v/>
      </c>
    </row>
    <row r="83" spans="1:11" x14ac:dyDescent="0.45">
      <c r="A83" s="41" t="str">
        <f>IF(手順５!AA99="","",手順５!AA99)</f>
        <v/>
      </c>
      <c r="B83" s="41" t="str">
        <f>IF(手順５!AB99="","",手順５!AB99)</f>
        <v/>
      </c>
      <c r="C83" s="41" t="str">
        <f>IF(手順５!AC99="","",手順５!AC99)</f>
        <v/>
      </c>
      <c r="D83" s="41" t="str">
        <f>IF(手順５!AD99="","",手順５!AD99)</f>
        <v/>
      </c>
      <c r="E83" s="41" t="str">
        <f>IF(手順５!AE99="","",手順５!AE99)</f>
        <v/>
      </c>
      <c r="F83" s="41" t="str">
        <f>IF(手順５!AF99="","",手順５!AF99)</f>
        <v/>
      </c>
      <c r="G83" s="41" t="str">
        <f>IF(手順５!AG99="","",手順５!AG99)</f>
        <v/>
      </c>
      <c r="H83" s="41" t="str">
        <f>IF(手順５!AH99="","",手順５!AH99)</f>
        <v/>
      </c>
      <c r="I83" s="41" t="str">
        <f>IF(手順５!AI99="","",手順５!AI99)</f>
        <v/>
      </c>
      <c r="J83" s="41" t="str">
        <f>IF(手順５!AJ99="","",手順５!AJ99)</f>
        <v/>
      </c>
      <c r="K83" s="41" t="str">
        <f>IF(手順５!N99="","",手順５!N99)</f>
        <v/>
      </c>
    </row>
    <row r="84" spans="1:11" x14ac:dyDescent="0.45">
      <c r="A84" s="41" t="str">
        <f>IF(手順５!AA100="","",手順５!AA100)</f>
        <v/>
      </c>
      <c r="B84" s="41" t="str">
        <f>IF(手順５!AB100="","",手順５!AB100)</f>
        <v/>
      </c>
      <c r="C84" s="41" t="str">
        <f>IF(手順５!AC100="","",手順５!AC100)</f>
        <v/>
      </c>
      <c r="D84" s="41" t="str">
        <f>IF(手順５!AD100="","",手順５!AD100)</f>
        <v/>
      </c>
      <c r="E84" s="41" t="str">
        <f>IF(手順５!AE100="","",手順５!AE100)</f>
        <v/>
      </c>
      <c r="F84" s="41" t="str">
        <f>IF(手順５!AF100="","",手順５!AF100)</f>
        <v/>
      </c>
      <c r="G84" s="41" t="str">
        <f>IF(手順５!AG100="","",手順５!AG100)</f>
        <v/>
      </c>
      <c r="H84" s="41" t="str">
        <f>IF(手順５!AH100="","",手順５!AH100)</f>
        <v/>
      </c>
      <c r="I84" s="41" t="str">
        <f>IF(手順５!AI100="","",手順５!AI100)</f>
        <v/>
      </c>
      <c r="J84" s="41" t="str">
        <f>IF(手順５!AJ100="","",手順５!AJ100)</f>
        <v/>
      </c>
      <c r="K84" s="41" t="str">
        <f>IF(手順５!N100="","",手順５!N100)</f>
        <v/>
      </c>
    </row>
    <row r="85" spans="1:11" x14ac:dyDescent="0.45">
      <c r="A85" s="41" t="str">
        <f>IF(手順５!AA101="","",手順５!AA101)</f>
        <v/>
      </c>
      <c r="B85" s="41" t="str">
        <f>IF(手順５!AB101="","",手順５!AB101)</f>
        <v/>
      </c>
      <c r="C85" s="41" t="str">
        <f>IF(手順５!AC101="","",手順５!AC101)</f>
        <v/>
      </c>
      <c r="D85" s="41" t="str">
        <f>IF(手順５!AD101="","",手順５!AD101)</f>
        <v/>
      </c>
      <c r="E85" s="41" t="str">
        <f>IF(手順５!AE101="","",手順５!AE101)</f>
        <v/>
      </c>
      <c r="F85" s="41" t="str">
        <f>IF(手順５!AF101="","",手順５!AF101)</f>
        <v/>
      </c>
      <c r="G85" s="41" t="str">
        <f>IF(手順５!AG101="","",手順５!AG101)</f>
        <v/>
      </c>
      <c r="H85" s="41" t="str">
        <f>IF(手順５!AH101="","",手順５!AH101)</f>
        <v/>
      </c>
      <c r="I85" s="41" t="str">
        <f>IF(手順５!AI101="","",手順５!AI101)</f>
        <v/>
      </c>
      <c r="J85" s="41" t="str">
        <f>IF(手順５!AJ101="","",手順５!AJ101)</f>
        <v/>
      </c>
      <c r="K85" s="41" t="str">
        <f>IF(手順５!N101="","",手順５!N101)</f>
        <v/>
      </c>
    </row>
    <row r="86" spans="1:11" x14ac:dyDescent="0.45">
      <c r="A86" s="41" t="str">
        <f>IF(手順５!AA102="","",手順５!AA102)</f>
        <v/>
      </c>
      <c r="B86" s="41" t="str">
        <f>IF(手順５!AB102="","",手順５!AB102)</f>
        <v/>
      </c>
      <c r="C86" s="41" t="str">
        <f>IF(手順５!AC102="","",手順５!AC102)</f>
        <v/>
      </c>
      <c r="D86" s="41" t="str">
        <f>IF(手順５!AD102="","",手順５!AD102)</f>
        <v/>
      </c>
      <c r="E86" s="41" t="str">
        <f>IF(手順５!AE102="","",手順５!AE102)</f>
        <v/>
      </c>
      <c r="F86" s="41" t="str">
        <f>IF(手順５!AF102="","",手順５!AF102)</f>
        <v/>
      </c>
      <c r="G86" s="41" t="str">
        <f>IF(手順５!AG102="","",手順５!AG102)</f>
        <v/>
      </c>
      <c r="H86" s="41" t="str">
        <f>IF(手順５!AH102="","",手順５!AH102)</f>
        <v/>
      </c>
      <c r="I86" s="41" t="str">
        <f>IF(手順５!AI102="","",手順５!AI102)</f>
        <v/>
      </c>
      <c r="J86" s="41" t="str">
        <f>IF(手順５!AJ102="","",手順５!AJ102)</f>
        <v/>
      </c>
      <c r="K86" s="41" t="str">
        <f>IF(手順５!N102="","",手順５!N102)</f>
        <v/>
      </c>
    </row>
    <row r="87" spans="1:11" x14ac:dyDescent="0.45">
      <c r="A87" s="41" t="str">
        <f>IF(手順５!AA103="","",手順５!AA103)</f>
        <v/>
      </c>
      <c r="B87" s="41" t="str">
        <f>IF(手順５!AB103="","",手順５!AB103)</f>
        <v/>
      </c>
      <c r="C87" s="41" t="str">
        <f>IF(手順５!AC103="","",手順５!AC103)</f>
        <v/>
      </c>
      <c r="D87" s="41" t="str">
        <f>IF(手順５!AD103="","",手順５!AD103)</f>
        <v/>
      </c>
      <c r="E87" s="41" t="str">
        <f>IF(手順５!AE103="","",手順５!AE103)</f>
        <v/>
      </c>
      <c r="F87" s="41" t="str">
        <f>IF(手順５!AF103="","",手順５!AF103)</f>
        <v/>
      </c>
      <c r="G87" s="41" t="str">
        <f>IF(手順５!AG103="","",手順５!AG103)</f>
        <v/>
      </c>
      <c r="H87" s="41" t="str">
        <f>IF(手順５!AH103="","",手順５!AH103)</f>
        <v/>
      </c>
      <c r="I87" s="41" t="str">
        <f>IF(手順５!AI103="","",手順５!AI103)</f>
        <v/>
      </c>
      <c r="J87" s="41" t="str">
        <f>IF(手順５!AJ103="","",手順５!AJ103)</f>
        <v/>
      </c>
      <c r="K87" s="41" t="str">
        <f>IF(手順５!N103="","",手順５!N103)</f>
        <v/>
      </c>
    </row>
    <row r="88" spans="1:11" x14ac:dyDescent="0.45">
      <c r="A88" s="41" t="str">
        <f>IF(手順５!AA104="","",手順５!AA104)</f>
        <v/>
      </c>
      <c r="B88" s="41" t="str">
        <f>IF(手順５!AB104="","",手順５!AB104)</f>
        <v/>
      </c>
      <c r="C88" s="41" t="str">
        <f>IF(手順５!AC104="","",手順５!AC104)</f>
        <v/>
      </c>
      <c r="D88" s="41" t="str">
        <f>IF(手順５!AD104="","",手順５!AD104)</f>
        <v/>
      </c>
      <c r="E88" s="41" t="str">
        <f>IF(手順５!AE104="","",手順５!AE104)</f>
        <v/>
      </c>
      <c r="F88" s="41" t="str">
        <f>IF(手順５!AF104="","",手順５!AF104)</f>
        <v/>
      </c>
      <c r="G88" s="41" t="str">
        <f>IF(手順５!AG104="","",手順５!AG104)</f>
        <v/>
      </c>
      <c r="H88" s="41" t="str">
        <f>IF(手順５!AH104="","",手順５!AH104)</f>
        <v/>
      </c>
      <c r="I88" s="41" t="str">
        <f>IF(手順５!AI104="","",手順５!AI104)</f>
        <v/>
      </c>
      <c r="J88" s="41" t="str">
        <f>IF(手順５!AJ104="","",手順５!AJ104)</f>
        <v/>
      </c>
      <c r="K88" s="41" t="str">
        <f>IF(手順５!N104="","",手順５!N104)</f>
        <v/>
      </c>
    </row>
    <row r="89" spans="1:11" x14ac:dyDescent="0.45">
      <c r="A89" s="41" t="str">
        <f>IF(手順５!AA105="","",手順５!AA105)</f>
        <v/>
      </c>
      <c r="B89" s="41" t="str">
        <f>IF(手順５!AB105="","",手順５!AB105)</f>
        <v/>
      </c>
      <c r="C89" s="41" t="str">
        <f>IF(手順５!AC105="","",手順５!AC105)</f>
        <v/>
      </c>
      <c r="D89" s="41" t="str">
        <f>IF(手順５!AD105="","",手順５!AD105)</f>
        <v/>
      </c>
      <c r="E89" s="41" t="str">
        <f>IF(手順５!AE105="","",手順５!AE105)</f>
        <v/>
      </c>
      <c r="F89" s="41" t="str">
        <f>IF(手順５!AF105="","",手順５!AF105)</f>
        <v/>
      </c>
      <c r="G89" s="41" t="str">
        <f>IF(手順５!AG105="","",手順５!AG105)</f>
        <v/>
      </c>
      <c r="H89" s="41" t="str">
        <f>IF(手順５!AH105="","",手順５!AH105)</f>
        <v/>
      </c>
      <c r="I89" s="41" t="str">
        <f>IF(手順５!AI105="","",手順５!AI105)</f>
        <v/>
      </c>
      <c r="J89" s="41" t="str">
        <f>IF(手順５!AJ105="","",手順５!AJ105)</f>
        <v/>
      </c>
      <c r="K89" s="41" t="str">
        <f>IF(手順５!N105="","",手順５!N105)</f>
        <v/>
      </c>
    </row>
    <row r="90" spans="1:11" x14ac:dyDescent="0.45">
      <c r="A90" s="41" t="str">
        <f>IF(手順５!AA106="","",手順５!AA106)</f>
        <v/>
      </c>
      <c r="B90" s="41" t="str">
        <f>IF(手順５!AB106="","",手順５!AB106)</f>
        <v/>
      </c>
      <c r="C90" s="41" t="str">
        <f>IF(手順５!AC106="","",手順５!AC106)</f>
        <v/>
      </c>
      <c r="D90" s="41" t="str">
        <f>IF(手順５!AD106="","",手順５!AD106)</f>
        <v/>
      </c>
      <c r="E90" s="41" t="str">
        <f>IF(手順５!AE106="","",手順５!AE106)</f>
        <v/>
      </c>
      <c r="F90" s="41" t="str">
        <f>IF(手順５!AF106="","",手順５!AF106)</f>
        <v/>
      </c>
      <c r="G90" s="41" t="str">
        <f>IF(手順５!AG106="","",手順５!AG106)</f>
        <v/>
      </c>
      <c r="H90" s="41" t="str">
        <f>IF(手順５!AH106="","",手順５!AH106)</f>
        <v/>
      </c>
      <c r="I90" s="41" t="str">
        <f>IF(手順５!AI106="","",手順５!AI106)</f>
        <v/>
      </c>
      <c r="J90" s="41" t="str">
        <f>IF(手順５!AJ106="","",手順５!AJ106)</f>
        <v/>
      </c>
      <c r="K90" s="41" t="str">
        <f>IF(手順５!N106="","",手順５!N106)</f>
        <v/>
      </c>
    </row>
    <row r="91" spans="1:11" x14ac:dyDescent="0.45">
      <c r="A91" s="41" t="str">
        <f>IF(手順５!AA107="","",手順５!AA107)</f>
        <v/>
      </c>
      <c r="B91" s="41" t="str">
        <f>IF(手順５!AB107="","",手順５!AB107)</f>
        <v/>
      </c>
      <c r="C91" s="41" t="str">
        <f>IF(手順５!AB107="","",手順５!AB107)</f>
        <v/>
      </c>
      <c r="D91" s="41" t="str">
        <f>IF(手順５!AC107="","",手順５!AC107)</f>
        <v/>
      </c>
      <c r="E91" s="41" t="str">
        <f>IF(手順５!AD107="","",手順５!AD107)</f>
        <v/>
      </c>
      <c r="F91" s="41" t="str">
        <f>IF(手順５!AE107="","",手順５!AE107)</f>
        <v/>
      </c>
      <c r="G91" s="41" t="str">
        <f>IF(手順５!AF107="","",手順５!AF107)</f>
        <v/>
      </c>
      <c r="H91" s="41" t="str">
        <f>IF(手順５!AG107="","",手順５!AG107)</f>
        <v/>
      </c>
      <c r="I91" s="41" t="str">
        <f>IF(手順５!AH107="","",手順５!AH107)</f>
        <v/>
      </c>
      <c r="J91" s="41" t="str">
        <f>IF(手順５!AI107="","",手順５!AI107)</f>
        <v/>
      </c>
      <c r="K91" s="41" t="str">
        <f>IF(手順５!N107="","",手順５!N107)</f>
        <v/>
      </c>
    </row>
    <row r="92" spans="1:11" x14ac:dyDescent="0.45">
      <c r="A92" s="41" t="str">
        <f>IF(手順５!AA108="","",手順５!AA108)</f>
        <v/>
      </c>
      <c r="B92" s="41" t="str">
        <f>IF(手順５!AB108="","",手順５!AB108)</f>
        <v/>
      </c>
      <c r="C92" s="41" t="str">
        <f>IF(手順５!AB108="","",手順５!AB108)</f>
        <v/>
      </c>
      <c r="D92" s="41" t="str">
        <f>IF(手順５!AC108="","",手順５!AC108)</f>
        <v/>
      </c>
      <c r="E92" s="41" t="str">
        <f>IF(手順５!AD108="","",手順５!AD108)</f>
        <v/>
      </c>
      <c r="F92" s="41" t="str">
        <f>IF(手順５!AE108="","",手順５!AE108)</f>
        <v/>
      </c>
      <c r="G92" s="41" t="str">
        <f>IF(手順５!AF108="","",手順５!AF108)</f>
        <v/>
      </c>
      <c r="H92" s="41" t="str">
        <f>IF(手順５!AG108="","",手順５!AG108)</f>
        <v/>
      </c>
      <c r="I92" s="41" t="str">
        <f>IF(手順５!AH108="","",手順５!AH108)</f>
        <v/>
      </c>
      <c r="J92" s="41" t="str">
        <f>IF(手順５!AI108="","",手順５!AI108)</f>
        <v/>
      </c>
      <c r="K92" s="41" t="str">
        <f>IF(手順５!N108="","",手順５!N108)</f>
        <v/>
      </c>
    </row>
    <row r="93" spans="1:11" x14ac:dyDescent="0.45">
      <c r="A93" s="41" t="str">
        <f>IF(手順５!AA109="","",手順５!AA109)</f>
        <v/>
      </c>
      <c r="B93" s="41" t="str">
        <f>IF(手順５!AB109="","",手順５!AB109)</f>
        <v/>
      </c>
      <c r="C93" s="41" t="str">
        <f>IF(手順５!AB109="","",手順５!AB109)</f>
        <v/>
      </c>
      <c r="D93" s="41" t="str">
        <f>IF(手順５!AC109="","",手順５!AC109)</f>
        <v/>
      </c>
      <c r="E93" s="41" t="str">
        <f>IF(手順５!AD109="","",手順５!AD109)</f>
        <v/>
      </c>
      <c r="F93" s="41" t="str">
        <f>IF(手順５!AE109="","",手順５!AE109)</f>
        <v/>
      </c>
      <c r="G93" s="41" t="str">
        <f>IF(手順５!AF109="","",手順５!AF109)</f>
        <v/>
      </c>
      <c r="H93" s="41" t="str">
        <f>IF(手順５!AG109="","",手順５!AG109)</f>
        <v/>
      </c>
      <c r="I93" s="41" t="str">
        <f>IF(手順５!AH109="","",手順５!AH109)</f>
        <v/>
      </c>
      <c r="J93" s="41" t="str">
        <f>IF(手順５!AI109="","",手順５!AI109)</f>
        <v/>
      </c>
      <c r="K93" s="41" t="str">
        <f>IF(手順５!N109="","",手順５!N109)</f>
        <v/>
      </c>
    </row>
    <row r="94" spans="1:11" x14ac:dyDescent="0.45">
      <c r="A94" s="41" t="str">
        <f>IF(手順５!AA110="","",手順５!AA110)</f>
        <v/>
      </c>
      <c r="B94" s="41" t="str">
        <f>IF(手順５!AB110="","",手順５!AB110)</f>
        <v/>
      </c>
      <c r="C94" s="41" t="str">
        <f>IF(手順５!AB110="","",手順５!AB110)</f>
        <v/>
      </c>
      <c r="D94" s="41" t="str">
        <f>IF(手順５!AC110="","",手順５!AC110)</f>
        <v/>
      </c>
      <c r="E94" s="41" t="str">
        <f>IF(手順５!AD110="","",手順５!AD110)</f>
        <v/>
      </c>
      <c r="F94" s="41" t="str">
        <f>IF(手順５!AE110="","",手順５!AE110)</f>
        <v/>
      </c>
      <c r="G94" s="41" t="str">
        <f>IF(手順５!AF110="","",手順５!AF110)</f>
        <v/>
      </c>
      <c r="H94" s="41" t="str">
        <f>IF(手順５!AG110="","",手順５!AG110)</f>
        <v/>
      </c>
      <c r="I94" s="41" t="str">
        <f>IF(手順５!AH110="","",手順５!AH110)</f>
        <v/>
      </c>
      <c r="J94" s="41" t="str">
        <f>IF(手順５!AI110="","",手順５!AI110)</f>
        <v/>
      </c>
      <c r="K94" s="41" t="str">
        <f>IF(手順５!N110="","",手順５!N110)</f>
        <v/>
      </c>
    </row>
    <row r="95" spans="1:11" x14ac:dyDescent="0.45">
      <c r="A95" s="41" t="str">
        <f>IF(手順５!AA111="","",手順５!AA111)</f>
        <v/>
      </c>
      <c r="B95" s="41" t="str">
        <f>IF(手順５!AB111="","",手順５!AB111)</f>
        <v/>
      </c>
      <c r="C95" s="41" t="str">
        <f>IF(手順５!AB111="","",手順５!AB111)</f>
        <v/>
      </c>
      <c r="D95" s="41" t="str">
        <f>IF(手順５!AC111="","",手順５!AC111)</f>
        <v/>
      </c>
      <c r="E95" s="41" t="str">
        <f>IF(手順５!AD111="","",手順５!AD111)</f>
        <v/>
      </c>
      <c r="F95" s="41" t="str">
        <f>IF(手順５!AE111="","",手順５!AE111)</f>
        <v/>
      </c>
      <c r="G95" s="41" t="str">
        <f>IF(手順５!AF111="","",手順５!AF111)</f>
        <v/>
      </c>
      <c r="H95" s="41" t="str">
        <f>IF(手順５!AG111="","",手順５!AG111)</f>
        <v/>
      </c>
      <c r="I95" s="41" t="str">
        <f>IF(手順５!AH111="","",手順５!AH111)</f>
        <v/>
      </c>
      <c r="J95" s="41" t="str">
        <f>IF(手順５!AI111="","",手順５!AI111)</f>
        <v/>
      </c>
      <c r="K95" s="41" t="str">
        <f>IF(手順５!N111="","",手順５!N111)</f>
        <v/>
      </c>
    </row>
    <row r="96" spans="1:11" x14ac:dyDescent="0.45">
      <c r="A96" s="41" t="str">
        <f>IF(手順５!AA112="","",手順５!AA112)</f>
        <v/>
      </c>
      <c r="B96" s="41" t="str">
        <f>IF(手順５!AB112="","",手順５!AB112)</f>
        <v/>
      </c>
      <c r="C96" s="41" t="str">
        <f>IF(手順５!AB112="","",手順５!AB112)</f>
        <v/>
      </c>
      <c r="D96" s="41" t="str">
        <f>IF(手順５!AC112="","",手順５!AC112)</f>
        <v/>
      </c>
      <c r="E96" s="41" t="str">
        <f>IF(手順５!AD112="","",手順５!AD112)</f>
        <v/>
      </c>
      <c r="F96" s="41" t="str">
        <f>IF(手順５!AE112="","",手順５!AE112)</f>
        <v/>
      </c>
      <c r="G96" s="41" t="str">
        <f>IF(手順５!AF112="","",手順５!AF112)</f>
        <v/>
      </c>
      <c r="H96" s="41" t="str">
        <f>IF(手順５!AG112="","",手順５!AG112)</f>
        <v/>
      </c>
      <c r="I96" s="41" t="str">
        <f>IF(手順５!AH112="","",手順５!AH112)</f>
        <v/>
      </c>
      <c r="J96" s="41" t="str">
        <f>IF(手順５!AI112="","",手順５!AI112)</f>
        <v/>
      </c>
      <c r="K96" s="41" t="str">
        <f>IF(手順５!N112="","",手順５!N112)</f>
        <v/>
      </c>
    </row>
    <row r="97" spans="1:11" x14ac:dyDescent="0.45">
      <c r="A97" s="41" t="str">
        <f>IF(手順５!AA113="","",手順５!AA113)</f>
        <v/>
      </c>
      <c r="B97" s="41" t="str">
        <f>IF(手順５!AB113="","",手順５!AB113)</f>
        <v/>
      </c>
      <c r="C97" s="41" t="str">
        <f>IF(手順５!AB113="","",手順５!AB113)</f>
        <v/>
      </c>
      <c r="D97" s="41" t="str">
        <f>IF(手順５!AC113="","",手順５!AC113)</f>
        <v/>
      </c>
      <c r="E97" s="41" t="str">
        <f>IF(手順５!AD113="","",手順５!AD113)</f>
        <v/>
      </c>
      <c r="F97" s="41" t="str">
        <f>IF(手順５!AE113="","",手順５!AE113)</f>
        <v/>
      </c>
      <c r="G97" s="41" t="str">
        <f>IF(手順５!AF113="","",手順５!AF113)</f>
        <v/>
      </c>
      <c r="H97" s="41" t="str">
        <f>IF(手順５!AG113="","",手順５!AG113)</f>
        <v/>
      </c>
      <c r="I97" s="41" t="str">
        <f>IF(手順５!AH113="","",手順５!AH113)</f>
        <v/>
      </c>
      <c r="J97" s="41" t="str">
        <f>IF(手順５!AI113="","",手順５!AI113)</f>
        <v/>
      </c>
      <c r="K97" s="41" t="str">
        <f>IF(手順５!N113="","",手順５!N113)</f>
        <v/>
      </c>
    </row>
    <row r="98" spans="1:11" x14ac:dyDescent="0.45">
      <c r="A98" s="41" t="str">
        <f>IF(手順５!AA114="","",手順５!AA114)</f>
        <v/>
      </c>
      <c r="B98" s="41" t="str">
        <f>IF(手順５!AB114="","",手順５!AB114)</f>
        <v/>
      </c>
      <c r="C98" s="41" t="str">
        <f>IF(手順５!AB114="","",手順５!AB114)</f>
        <v/>
      </c>
      <c r="D98" s="41" t="str">
        <f>IF(手順５!AC114="","",手順５!AC114)</f>
        <v/>
      </c>
      <c r="E98" s="41" t="str">
        <f>IF(手順５!AD114="","",手順５!AD114)</f>
        <v/>
      </c>
      <c r="F98" s="41" t="str">
        <f>IF(手順５!AE114="","",手順５!AE114)</f>
        <v/>
      </c>
      <c r="G98" s="41" t="str">
        <f>IF(手順５!AF114="","",手順５!AF114)</f>
        <v/>
      </c>
      <c r="H98" s="41" t="str">
        <f>IF(手順５!AG114="","",手順５!AG114)</f>
        <v/>
      </c>
      <c r="I98" s="41" t="str">
        <f>IF(手順５!AH114="","",手順５!AH114)</f>
        <v/>
      </c>
      <c r="J98" s="41" t="str">
        <f>IF(手順５!AI114="","",手順５!AI114)</f>
        <v/>
      </c>
      <c r="K98" s="41" t="str">
        <f>IF(手順５!N114="","",手順５!N114)</f>
        <v/>
      </c>
    </row>
    <row r="99" spans="1:11" x14ac:dyDescent="0.45">
      <c r="A99" s="41" t="str">
        <f>IF(手順５!AA115="","",手順５!AA115)</f>
        <v/>
      </c>
      <c r="B99" s="41" t="str">
        <f>IF(手順５!AB115="","",手順５!AB115)</f>
        <v/>
      </c>
      <c r="C99" s="41" t="str">
        <f>IF(手順５!AB115="","",手順５!AB115)</f>
        <v/>
      </c>
      <c r="D99" s="41" t="str">
        <f>IF(手順５!AC115="","",手順５!AC115)</f>
        <v/>
      </c>
      <c r="E99" s="41" t="str">
        <f>IF(手順５!AD115="","",手順５!AD115)</f>
        <v/>
      </c>
      <c r="F99" s="41" t="str">
        <f>IF(手順５!AE115="","",手順５!AE115)</f>
        <v/>
      </c>
      <c r="G99" s="41" t="str">
        <f>IF(手順５!AF115="","",手順５!AF115)</f>
        <v/>
      </c>
      <c r="H99" s="41" t="str">
        <f>IF(手順５!AG115="","",手順５!AG115)</f>
        <v/>
      </c>
      <c r="I99" s="41" t="str">
        <f>IF(手順５!AH115="","",手順５!AH115)</f>
        <v/>
      </c>
      <c r="J99" s="41" t="str">
        <f>IF(手順５!AI115="","",手順５!AI115)</f>
        <v/>
      </c>
      <c r="K99" s="41" t="str">
        <f>IF(手順５!N115="","",手順５!N115)</f>
        <v/>
      </c>
    </row>
    <row r="100" spans="1:11" x14ac:dyDescent="0.45">
      <c r="A100" s="41" t="str">
        <f>IF(手順５!AA116="","",手順５!AA116)</f>
        <v/>
      </c>
      <c r="B100" s="41" t="str">
        <f>IF(手順５!AB116="","",手順５!AB116)</f>
        <v/>
      </c>
      <c r="C100" s="41" t="str">
        <f>IF(手順５!AB116="","",手順５!AB116)</f>
        <v/>
      </c>
      <c r="D100" s="41" t="str">
        <f>IF(手順５!AC116="","",手順５!AC116)</f>
        <v/>
      </c>
      <c r="E100" s="41" t="str">
        <f>IF(手順５!AD116="","",手順５!AD116)</f>
        <v/>
      </c>
      <c r="F100" s="41" t="str">
        <f>IF(手順５!AE116="","",手順５!AE116)</f>
        <v/>
      </c>
      <c r="G100" s="41" t="str">
        <f>IF(手順５!AF116="","",手順５!AF116)</f>
        <v/>
      </c>
      <c r="H100" s="41" t="str">
        <f>IF(手順５!AG116="","",手順５!AG116)</f>
        <v/>
      </c>
      <c r="I100" s="41" t="str">
        <f>IF(手順５!AH116="","",手順５!AH116)</f>
        <v/>
      </c>
      <c r="J100" s="41" t="str">
        <f>IF(手順５!AI116="","",手順５!AI116)</f>
        <v/>
      </c>
      <c r="K100" s="41" t="str">
        <f>IF(手順５!N116="","",手順５!N116)</f>
        <v/>
      </c>
    </row>
    <row r="101" spans="1:11" x14ac:dyDescent="0.45">
      <c r="A101" s="41" t="str">
        <f>IF(手順５!AA117="","",手順５!AA117)</f>
        <v/>
      </c>
      <c r="B101" s="41" t="str">
        <f>IF(手順５!AB117="","",手順５!AB117)</f>
        <v/>
      </c>
      <c r="C101" s="41" t="str">
        <f>IF(手順５!AB117="","",手順５!AB117)</f>
        <v/>
      </c>
      <c r="D101" s="41" t="str">
        <f>IF(手順５!AC117="","",手順５!AC117)</f>
        <v/>
      </c>
      <c r="E101" s="41" t="str">
        <f>IF(手順５!AD117="","",手順５!AD117)</f>
        <v/>
      </c>
      <c r="F101" s="41" t="str">
        <f>IF(手順５!AE117="","",手順５!AE117)</f>
        <v/>
      </c>
      <c r="G101" s="41" t="str">
        <f>IF(手順５!AF117="","",手順５!AF117)</f>
        <v/>
      </c>
      <c r="H101" s="41" t="str">
        <f>IF(手順５!AG117="","",手順５!AG117)</f>
        <v/>
      </c>
      <c r="I101" s="41" t="str">
        <f>IF(手順５!AH117="","",手順５!AH117)</f>
        <v/>
      </c>
      <c r="J101" s="41" t="str">
        <f>IF(手順５!AI117="","",手順５!AI117)</f>
        <v/>
      </c>
      <c r="K101" s="41" t="str">
        <f>IF(手順５!N117="","",手順５!N117)</f>
        <v/>
      </c>
    </row>
    <row r="102" spans="1:11" x14ac:dyDescent="0.45">
      <c r="A102" s="41" t="str">
        <f>IF(手順５!AA118="","",手順５!AA118)</f>
        <v/>
      </c>
      <c r="B102" s="41" t="str">
        <f>IF(手順５!AB118="","",手順５!AB118)</f>
        <v/>
      </c>
      <c r="C102" s="41" t="str">
        <f>IF(手順５!AB118="","",手順５!AB118)</f>
        <v/>
      </c>
      <c r="D102" s="41" t="str">
        <f>IF(手順５!AC118="","",手順５!AC118)</f>
        <v/>
      </c>
      <c r="E102" s="41" t="str">
        <f>IF(手順５!AD118="","",手順５!AD118)</f>
        <v/>
      </c>
      <c r="F102" s="41" t="str">
        <f>IF(手順５!AE118="","",手順５!AE118)</f>
        <v/>
      </c>
      <c r="G102" s="41" t="str">
        <f>IF(手順５!AF118="","",手順５!AF118)</f>
        <v/>
      </c>
      <c r="H102" s="41" t="str">
        <f>IF(手順５!AG118="","",手順５!AG118)</f>
        <v/>
      </c>
      <c r="I102" s="41" t="str">
        <f>IF(手順５!AH118="","",手順５!AH118)</f>
        <v/>
      </c>
      <c r="J102" s="41" t="str">
        <f>IF(手順５!AI118="","",手順５!AI118)</f>
        <v/>
      </c>
      <c r="K102" s="41" t="str">
        <f>IF(手順５!N118="","",手順５!N118)</f>
        <v/>
      </c>
    </row>
    <row r="103" spans="1:11" x14ac:dyDescent="0.45">
      <c r="A103" s="41" t="str">
        <f>IF(手順５!AA119="","",手順５!AA119)</f>
        <v/>
      </c>
      <c r="B103" s="41" t="str">
        <f>IF(手順５!AB119="","",手順５!AB119)</f>
        <v/>
      </c>
      <c r="C103" s="41" t="str">
        <f>IF(手順５!AB119="","",手順５!AB119)</f>
        <v/>
      </c>
      <c r="D103" s="41" t="str">
        <f>IF(手順５!AC119="","",手順５!AC119)</f>
        <v/>
      </c>
      <c r="E103" s="41" t="str">
        <f>IF(手順５!AD119="","",手順５!AD119)</f>
        <v/>
      </c>
      <c r="F103" s="41" t="str">
        <f>IF(手順５!AE119="","",手順５!AE119)</f>
        <v/>
      </c>
      <c r="G103" s="41" t="str">
        <f>IF(手順５!AF119="","",手順５!AF119)</f>
        <v/>
      </c>
      <c r="H103" s="41" t="str">
        <f>IF(手順５!AG119="","",手順５!AG119)</f>
        <v/>
      </c>
      <c r="I103" s="41" t="str">
        <f>IF(手順５!AH119="","",手順５!AH119)</f>
        <v/>
      </c>
      <c r="J103" s="41" t="str">
        <f>IF(手順５!AI119="","",手順５!AI119)</f>
        <v/>
      </c>
      <c r="K103" s="41" t="str">
        <f>IF(手順５!N119="","",手順５!N119)</f>
        <v/>
      </c>
    </row>
    <row r="104" spans="1:11" x14ac:dyDescent="0.45">
      <c r="A104" s="41" t="str">
        <f>IF(手順５!AA120="","",手順５!AA120)</f>
        <v/>
      </c>
      <c r="B104" s="41" t="str">
        <f>IF(手順５!AB120="","",手順５!AB120)</f>
        <v/>
      </c>
      <c r="C104" s="41" t="str">
        <f>IF(手順５!AB120="","",手順５!AB120)</f>
        <v/>
      </c>
      <c r="D104" s="41" t="str">
        <f>IF(手順５!AC120="","",手順５!AC120)</f>
        <v/>
      </c>
      <c r="E104" s="41" t="str">
        <f>IF(手順５!AD120="","",手順５!AD120)</f>
        <v/>
      </c>
      <c r="F104" s="41" t="str">
        <f>IF(手順５!AE120="","",手順５!AE120)</f>
        <v/>
      </c>
      <c r="G104" s="41" t="str">
        <f>IF(手順５!AF120="","",手順５!AF120)</f>
        <v/>
      </c>
      <c r="H104" s="41" t="str">
        <f>IF(手順５!AG120="","",手順５!AG120)</f>
        <v/>
      </c>
      <c r="I104" s="41" t="str">
        <f>IF(手順５!AH120="","",手順５!AH120)</f>
        <v/>
      </c>
      <c r="J104" s="41" t="str">
        <f>IF(手順５!AI120="","",手順５!AI120)</f>
        <v/>
      </c>
      <c r="K104" s="41" t="str">
        <f>IF(手順５!N120="","",手順５!N120)</f>
        <v/>
      </c>
    </row>
    <row r="105" spans="1:11" x14ac:dyDescent="0.45">
      <c r="A105" s="41" t="str">
        <f>IF(手順５!AA121="","",手順５!AA121)</f>
        <v/>
      </c>
      <c r="B105" s="41" t="str">
        <f>IF(手順５!AB121="","",手順５!AB121)</f>
        <v/>
      </c>
      <c r="C105" s="41" t="str">
        <f>IF(手順５!AB121="","",手順５!AB121)</f>
        <v/>
      </c>
      <c r="D105" s="41" t="str">
        <f>IF(手順５!AC121="","",手順５!AC121)</f>
        <v/>
      </c>
      <c r="E105" s="41" t="str">
        <f>IF(手順５!AD121="","",手順５!AD121)</f>
        <v/>
      </c>
      <c r="F105" s="41" t="str">
        <f>IF(手順５!AE121="","",手順５!AE121)</f>
        <v/>
      </c>
      <c r="G105" s="41" t="str">
        <f>IF(手順５!AF121="","",手順５!AF121)</f>
        <v/>
      </c>
      <c r="H105" s="41" t="str">
        <f>IF(手順５!AG121="","",手順５!AG121)</f>
        <v/>
      </c>
      <c r="I105" s="41" t="str">
        <f>IF(手順５!AH121="","",手順５!AH121)</f>
        <v/>
      </c>
      <c r="J105" s="41" t="str">
        <f>IF(手順５!AI121="","",手順５!AI121)</f>
        <v/>
      </c>
      <c r="K105" s="41" t="str">
        <f>IF(手順５!N121="","",手順５!N121)</f>
        <v/>
      </c>
    </row>
    <row r="106" spans="1:11" x14ac:dyDescent="0.45">
      <c r="A106" s="41" t="str">
        <f>IF(手順５!AA122="","",手順５!AA122)</f>
        <v/>
      </c>
      <c r="B106" s="41" t="str">
        <f>IF(手順５!AB122="","",手順５!AB122)</f>
        <v/>
      </c>
      <c r="C106" s="41" t="str">
        <f>IF(手順５!AB122="","",手順５!AB122)</f>
        <v/>
      </c>
      <c r="D106" s="41" t="str">
        <f>IF(手順５!AC122="","",手順５!AC122)</f>
        <v/>
      </c>
      <c r="E106" s="41" t="str">
        <f>IF(手順５!AD122="","",手順５!AD122)</f>
        <v/>
      </c>
      <c r="F106" s="41" t="str">
        <f>IF(手順５!AE122="","",手順５!AE122)</f>
        <v/>
      </c>
      <c r="G106" s="41" t="str">
        <f>IF(手順５!AF122="","",手順５!AF122)</f>
        <v/>
      </c>
      <c r="H106" s="41" t="str">
        <f>IF(手順５!AG122="","",手順５!AG122)</f>
        <v/>
      </c>
      <c r="I106" s="41" t="str">
        <f>IF(手順５!AH122="","",手順５!AH122)</f>
        <v/>
      </c>
      <c r="J106" s="41" t="str">
        <f>IF(手順５!AI122="","",手順５!AI122)</f>
        <v/>
      </c>
      <c r="K106" s="41" t="str">
        <f>IF(手順５!N122="","",手順５!N122)</f>
        <v/>
      </c>
    </row>
  </sheetData>
  <phoneticPr fontId="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FC376-211B-4D54-8973-4CD526151404}">
  <sheetPr codeName="Sheet9"/>
  <dimension ref="A1:I5"/>
  <sheetViews>
    <sheetView workbookViewId="0">
      <selection activeCell="H5" sqref="H5"/>
    </sheetView>
  </sheetViews>
  <sheetFormatPr defaultColWidth="9" defaultRowHeight="13.2" x14ac:dyDescent="0.45"/>
  <cols>
    <col min="1" max="1" width="9" style="41"/>
    <col min="2" max="2" width="27.19921875" style="41" bestFit="1" customWidth="1"/>
    <col min="3" max="3" width="9" style="41"/>
    <col min="4" max="9" width="10.5" style="41" bestFit="1" customWidth="1"/>
    <col min="10" max="16384" width="9" style="41"/>
  </cols>
  <sheetData>
    <row r="1" spans="1:9" x14ac:dyDescent="0.2">
      <c r="A1" s="56" t="s">
        <v>65</v>
      </c>
      <c r="B1" s="56" t="s">
        <v>58</v>
      </c>
      <c r="C1" s="56" t="s">
        <v>68</v>
      </c>
      <c r="D1" s="56" t="s">
        <v>64</v>
      </c>
      <c r="E1" s="56" t="s">
        <v>66</v>
      </c>
      <c r="F1" s="56" t="s">
        <v>69</v>
      </c>
      <c r="G1" s="56" t="s">
        <v>70</v>
      </c>
      <c r="H1" s="56" t="s">
        <v>71</v>
      </c>
      <c r="I1" s="56" t="s">
        <v>72</v>
      </c>
    </row>
    <row r="2" spans="1:9" x14ac:dyDescent="0.45">
      <c r="A2" s="41" t="str">
        <f>IF(手順2!Z12&gt;=1,"男","")</f>
        <v/>
      </c>
      <c r="B2" s="41" t="str">
        <f>IF(A2="","",手順５!F9&amp;" A")</f>
        <v/>
      </c>
      <c r="C2" s="41" t="str">
        <f>IF(A2="","",TEXT(手順５!P18,"0")&amp;TEXT(手順５!Q18,"00")&amp;TEXT(手順５!R18,"00"))</f>
        <v/>
      </c>
      <c r="D2" s="41" t="str">
        <f>IFERROR(IF($A2="","",VLOOKUP(1,手順５!$W$18:$AB$102,6,FALSE)),"")</f>
        <v/>
      </c>
      <c r="E2" s="41" t="str">
        <f>IFERROR(IF($A2="","",VLOOKUP(2,手順５!$W$18:$AB$102,6,FALSE)),"")</f>
        <v/>
      </c>
      <c r="F2" s="41" t="str">
        <f>IFERROR(IF($A2="","",VLOOKUP(3,手順５!$W$18:$AB$102,6,FALSE)),"")</f>
        <v/>
      </c>
      <c r="G2" s="41" t="str">
        <f>IFERROR(IF($A2="","",VLOOKUP(4,手順５!$W$18:$AB$102,6,FALSE)),"")</f>
        <v/>
      </c>
      <c r="H2" s="41" t="str">
        <f>IFERROR(IF($A2="","",VLOOKUP(5,手順５!$W$18:$AB$102,6,FALSE)),"")</f>
        <v/>
      </c>
      <c r="I2" s="41" t="str">
        <f>IFERROR(IF($A2="","",VLOOKUP(6,手順５!$W$18:$AB$102,6,FALSE)),"")</f>
        <v/>
      </c>
    </row>
    <row r="3" spans="1:9" x14ac:dyDescent="0.45">
      <c r="A3" s="41" t="str">
        <f>IF(手順2!AA12&gt;=1,"男","")</f>
        <v/>
      </c>
      <c r="B3" s="41" t="str">
        <f>IF(A3="","",手順５!F9&amp;" B")</f>
        <v/>
      </c>
      <c r="C3" s="41" t="str">
        <f>IF(A3="","",TEXT(手順５!P19,"0")&amp;TEXT(手順５!Q19,"00")&amp;TEXT(手順５!R19,"00"))</f>
        <v/>
      </c>
      <c r="D3" s="41" t="str">
        <f>IFERROR(IF($A3="","",VLOOKUP(1,手順５!$X$18:$AB$102,5,FALSE)),"")</f>
        <v/>
      </c>
      <c r="E3" s="41" t="str">
        <f>IFERROR(IF($A3="","",VLOOKUP(2,手順５!$X$18:$AB$102,5,FALSE)),"")</f>
        <v/>
      </c>
      <c r="F3" s="41" t="str">
        <f>IFERROR(IF($A3="","",VLOOKUP(3,手順５!$X$18:$AB$102,5,FALSE)),"")</f>
        <v/>
      </c>
      <c r="G3" s="41" t="str">
        <f>IFERROR(IF($A3="","",VLOOKUP(4,手順５!$X$18:$AB$102,5,FALSE)),"")</f>
        <v/>
      </c>
      <c r="H3" s="41" t="str">
        <f>IFERROR(IF($A3="","",VLOOKUP(5,手順５!$X$18:$AB$102,5,FALSE)),"")</f>
        <v/>
      </c>
      <c r="I3" s="41" t="str">
        <f>IFERROR(IF($A3="","",VLOOKUP(6,手順５!$X$18:$AB$102,5,FALSE)),"")</f>
        <v/>
      </c>
    </row>
    <row r="4" spans="1:9" x14ac:dyDescent="0.45">
      <c r="A4" s="41" t="str">
        <f>IF(手順3!Z12&gt;=1,"女","")</f>
        <v/>
      </c>
      <c r="B4" s="41" t="str">
        <f>IF(A4="","",手順５!F9&amp;" A")</f>
        <v/>
      </c>
      <c r="C4" s="41" t="str">
        <f>IF(A4="","",TEXT(手順５!P21,"0")&amp;TEXT(手順５!Q21,"00")&amp;TEXT(手順５!R21,"00"))</f>
        <v/>
      </c>
      <c r="D4" s="41" t="str">
        <f>IFERROR(IF($A4="","",VLOOKUP(1,手順５!$Y$18:$AB$102,4,FALSE)),"")</f>
        <v/>
      </c>
      <c r="E4" s="41" t="str">
        <f>IFERROR(IF($A4="","",VLOOKUP(2,手順５!$Y$18:$AB$102,4,FALSE)),"")</f>
        <v/>
      </c>
      <c r="F4" s="41" t="str">
        <f>IFERROR(IF($A4="","",VLOOKUP(3,手順５!$Y$18:$AB$102,4,FALSE)),"")</f>
        <v/>
      </c>
      <c r="G4" s="41" t="str">
        <f>IFERROR(IF($A4="","",VLOOKUP(4,手順５!$Y$18:$AB$102,4,FALSE)),"")</f>
        <v/>
      </c>
      <c r="H4" s="41" t="str">
        <f>IFERROR(IF($A4="","",VLOOKUP(5,手順５!$Y$18:$AB$102,4,FALSE)),"")</f>
        <v/>
      </c>
      <c r="I4" s="41" t="str">
        <f>IFERROR(IF($A4="","",VLOOKUP(6,手順５!$Y$18:$AB$102,4,FALSE)),"")</f>
        <v/>
      </c>
    </row>
    <row r="5" spans="1:9" x14ac:dyDescent="0.45">
      <c r="A5" s="41" t="str">
        <f>IF(手順3!AA12&gt;=1,"女","")</f>
        <v/>
      </c>
      <c r="B5" s="41" t="str">
        <f>IF(A5="","",手順５!F9&amp;" B")</f>
        <v/>
      </c>
      <c r="C5" s="41" t="str">
        <f>IF(A5="","",TEXT(手順５!P22,"0")&amp;TEXT(手順５!Q22,"00")&amp;TEXT(手順５!R22,"00"))</f>
        <v/>
      </c>
      <c r="D5" s="41" t="str">
        <f>IFERROR(IF($A5="","",VLOOKUP(1,手順５!$Z$18:$AB$102,3,FALSE)),"")</f>
        <v/>
      </c>
      <c r="E5" s="41" t="str">
        <f>IFERROR(IF($A5="","",VLOOKUP(2,手順５!$Z$18:$AB$102,3,FALSE)),"")</f>
        <v/>
      </c>
      <c r="F5" s="41" t="str">
        <f>IFERROR(IF($A5="","",VLOOKUP(3,手順５!$Z$18:$AB$102,3,FALSE)),"")</f>
        <v/>
      </c>
      <c r="G5" s="41" t="str">
        <f>IFERROR(IF($A5="","",VLOOKUP(4,手順５!$Z$18:$AB$102,3,FALSE)),"")</f>
        <v/>
      </c>
      <c r="H5" s="41" t="str">
        <f>IFERROR(IF($A5="","",VLOOKUP(5,手順５!$Z$18:$AB$102,3,FALSE)),"")</f>
        <v/>
      </c>
      <c r="I5" s="41" t="str">
        <f>IFERROR(IF($A5="","",VLOOKUP(6,手順５!$Z$18:$AB$102,3,FALSE)),"")</f>
        <v/>
      </c>
    </row>
  </sheetData>
  <phoneticPr fontId="2"/>
  <pageMargins left="0.7" right="0.7" top="0.75" bottom="0.75" header="0.3" footer="0.3"/>
  <ignoredErrors>
    <ignoredError sqref="B3:B4"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D939E-2E77-47B9-A965-1556D2B78C6E}">
  <sheetPr codeName="Sheet11"/>
  <dimension ref="A1:A8"/>
  <sheetViews>
    <sheetView workbookViewId="0">
      <selection activeCell="A8" sqref="A8"/>
    </sheetView>
  </sheetViews>
  <sheetFormatPr defaultRowHeight="18" x14ac:dyDescent="0.45"/>
  <sheetData>
    <row r="1" spans="1:1" x14ac:dyDescent="0.45">
      <c r="A1" s="40" t="s">
        <v>76</v>
      </c>
    </row>
    <row r="2" spans="1:1" x14ac:dyDescent="0.45">
      <c r="A2" t="s">
        <v>77</v>
      </c>
    </row>
    <row r="4" spans="1:1" x14ac:dyDescent="0.45">
      <c r="A4" s="40" t="s">
        <v>79</v>
      </c>
    </row>
    <row r="5" spans="1:1" x14ac:dyDescent="0.45">
      <c r="A5" s="58" t="s">
        <v>74</v>
      </c>
    </row>
    <row r="6" spans="1:1" x14ac:dyDescent="0.45">
      <c r="A6" t="s">
        <v>75</v>
      </c>
    </row>
    <row r="7" spans="1:1" x14ac:dyDescent="0.45">
      <c r="A7" t="s">
        <v>116</v>
      </c>
    </row>
    <row r="8" spans="1:1" x14ac:dyDescent="0.45">
      <c r="A8" s="40"/>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7</vt:i4>
      </vt:variant>
    </vt:vector>
  </HeadingPairs>
  <TitlesOfParts>
    <vt:vector size="19" baseType="lpstr">
      <vt:lpstr>はじめに</vt:lpstr>
      <vt:lpstr>手順1</vt:lpstr>
      <vt:lpstr>手順2</vt:lpstr>
      <vt:lpstr>手順3</vt:lpstr>
      <vt:lpstr>手順４</vt:lpstr>
      <vt:lpstr>手順５</vt:lpstr>
      <vt:lpstr>種目情報</vt:lpstr>
      <vt:lpstr>審判情報</vt:lpstr>
      <vt:lpstr>団体情報</vt:lpstr>
      <vt:lpstr>選手情報</vt:lpstr>
      <vt:lpstr>リレー情報</vt:lpstr>
      <vt:lpstr>管理者用メモ</vt:lpstr>
      <vt:lpstr>はじめに!Print_Area</vt:lpstr>
      <vt:lpstr>手順1!Print_Area</vt:lpstr>
      <vt:lpstr>手順2!Print_Area</vt:lpstr>
      <vt:lpstr>手順3!Print_Area</vt:lpstr>
      <vt:lpstr>手順４!Print_Area</vt:lpstr>
      <vt:lpstr>手順５!Print_Area</vt:lpstr>
      <vt:lpstr>手順５!Print_Titles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HAA</dc:creator>
  <cp:lastModifiedBy>博之 福田</cp:lastModifiedBy>
  <cp:lastPrinted>2023-03-07T03:20:16Z</cp:lastPrinted>
  <dcterms:created xsi:type="dcterms:W3CDTF">2022-10-07T23:44:38Z</dcterms:created>
  <dcterms:modified xsi:type="dcterms:W3CDTF">2026-09-22T04:51:12Z</dcterms:modified>
</cp:coreProperties>
</file>