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000神戸市陸協HP\2025\04krc\"/>
    </mc:Choice>
  </mc:AlternateContent>
  <xr:revisionPtr revIDLastSave="0" documentId="13_ncr:1_{CE294244-7D02-4F51-84D7-27E70BCEFF91}"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種目情報" sheetId="6" r:id="rId7"/>
    <sheet name="審判情報" sheetId="3" r:id="rId8"/>
    <sheet name="団体情報" sheetId="2" r:id="rId9"/>
    <sheet name="選手情報" sheetId="9" r:id="rId10"/>
    <sheet name="リレー情報" sheetId="10" r:id="rId11"/>
    <sheet name="管理者用メモ" sheetId="12" r:id="rId12"/>
  </sheets>
  <definedNames>
    <definedName name="_xlnm._FilterDatabase" localSheetId="1" hidden="1">手順1!$B$17:$G$105</definedName>
    <definedName name="_xlnm.Print_Area" localSheetId="0">はじめに!$A$1:$M$11</definedName>
    <definedName name="_xlnm.Print_Area" localSheetId="1">手順1!$A$1:$O$105</definedName>
    <definedName name="_xlnm.Print_Area" localSheetId="2">手順2!$B$1:$U$107</definedName>
    <definedName name="_xlnm.Print_Area" localSheetId="3">手順3!$B$1:$U$107</definedName>
    <definedName name="_xlnm.Print_Area" localSheetId="4">手順４!$A$1:$N$19</definedName>
    <definedName name="_xlnm.Print_Area" localSheetId="5">手順５!$C$6:$V$118</definedName>
    <definedName name="_xlnm.Print_Titles" localSheetId="5">手順５!$7:$17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4" i="7" l="1"/>
  <c r="AG14" i="7"/>
  <c r="AF15" i="7"/>
  <c r="AG15" i="7"/>
  <c r="AF16" i="7"/>
  <c r="AG16" i="7"/>
  <c r="AF17" i="7"/>
  <c r="AG17" i="7"/>
  <c r="AF18" i="7"/>
  <c r="AG18" i="7"/>
  <c r="AF19" i="7"/>
  <c r="AG19" i="7"/>
  <c r="AF20" i="7"/>
  <c r="AG20" i="7"/>
  <c r="AF21" i="7"/>
  <c r="AG21" i="7"/>
  <c r="AF22" i="7"/>
  <c r="AG22" i="7"/>
  <c r="AF23" i="7"/>
  <c r="AG23" i="7"/>
  <c r="AF24" i="7"/>
  <c r="AG24" i="7"/>
  <c r="AF25" i="7"/>
  <c r="AG25" i="7"/>
  <c r="AF26" i="7"/>
  <c r="AG26" i="7"/>
  <c r="AF27" i="7"/>
  <c r="AG27" i="7"/>
  <c r="AF28" i="7"/>
  <c r="AG28" i="7"/>
  <c r="AF29" i="7"/>
  <c r="AG29" i="7"/>
  <c r="AF30" i="7"/>
  <c r="AG30" i="7"/>
  <c r="AF31" i="7"/>
  <c r="AG31" i="7"/>
  <c r="AF32" i="7"/>
  <c r="AG32" i="7"/>
  <c r="AF33" i="7"/>
  <c r="AG33" i="7"/>
  <c r="AF34" i="7"/>
  <c r="AG34" i="7"/>
  <c r="AF35" i="7"/>
  <c r="AG35" i="7"/>
  <c r="AF36" i="7"/>
  <c r="AG36" i="7"/>
  <c r="AF37" i="7"/>
  <c r="AG37" i="7"/>
  <c r="AF38" i="7"/>
  <c r="AG38" i="7"/>
  <c r="AF39" i="7"/>
  <c r="AG39" i="7"/>
  <c r="AF40" i="7"/>
  <c r="AG40" i="7"/>
  <c r="AF41" i="7"/>
  <c r="AG41" i="7"/>
  <c r="AF42" i="7"/>
  <c r="AG42" i="7"/>
  <c r="AF43" i="7"/>
  <c r="AG43" i="7"/>
  <c r="AF44" i="7"/>
  <c r="AG44" i="7"/>
  <c r="AF45" i="7"/>
  <c r="AG45" i="7"/>
  <c r="AF46" i="7"/>
  <c r="AG46" i="7"/>
  <c r="AF47" i="7"/>
  <c r="AG47" i="7"/>
  <c r="AF48" i="7"/>
  <c r="AG48" i="7"/>
  <c r="AF49" i="7"/>
  <c r="AG49" i="7"/>
  <c r="AF50" i="7"/>
  <c r="AG50" i="7"/>
  <c r="AG13" i="7"/>
  <c r="AF13" i="7"/>
  <c r="S11" i="8"/>
  <c r="S10" i="8" l="1"/>
  <c r="G12" i="7" l="1"/>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AD15" i="5"/>
  <c r="AE15" i="5"/>
  <c r="AF15" i="5"/>
  <c r="AD16" i="5"/>
  <c r="AC16" i="5" s="1"/>
  <c r="AE16" i="5"/>
  <c r="AF16" i="5"/>
  <c r="AD17" i="5"/>
  <c r="AE17" i="5"/>
  <c r="AF17" i="5"/>
  <c r="AD18" i="5"/>
  <c r="AE18" i="5"/>
  <c r="AF18" i="5"/>
  <c r="AD19" i="5"/>
  <c r="AE19" i="5"/>
  <c r="AF19" i="5"/>
  <c r="AD20" i="5"/>
  <c r="AE20" i="5"/>
  <c r="AF20" i="5"/>
  <c r="AD21" i="5"/>
  <c r="AE21" i="5"/>
  <c r="AF21" i="5"/>
  <c r="AD22" i="5"/>
  <c r="AE22" i="5"/>
  <c r="AF22" i="5"/>
  <c r="AE14" i="5"/>
  <c r="AF14" i="5"/>
  <c r="AD14" i="5"/>
  <c r="AH14" i="7" l="1"/>
  <c r="AI14" i="7"/>
  <c r="AJ14" i="7"/>
  <c r="AH15" i="7"/>
  <c r="AI15" i="7"/>
  <c r="AJ15" i="7"/>
  <c r="AH16" i="7"/>
  <c r="AI16" i="7"/>
  <c r="AJ16" i="7"/>
  <c r="AH17" i="7"/>
  <c r="AI17" i="7"/>
  <c r="AJ17" i="7"/>
  <c r="AH18" i="7"/>
  <c r="AI18" i="7"/>
  <c r="AJ18" i="7"/>
  <c r="AH19" i="7"/>
  <c r="AI19" i="7"/>
  <c r="AJ19" i="7"/>
  <c r="AH20" i="7"/>
  <c r="AI20" i="7"/>
  <c r="AJ20" i="7"/>
  <c r="AH21" i="7"/>
  <c r="AI21" i="7"/>
  <c r="AJ21" i="7"/>
  <c r="AJ13" i="7"/>
  <c r="AI13" i="7"/>
  <c r="AH13" i="7"/>
  <c r="T22" i="8" l="1"/>
  <c r="U22" i="8"/>
  <c r="V22" i="8"/>
  <c r="V21" i="8"/>
  <c r="U21" i="8"/>
  <c r="T21" i="8"/>
  <c r="T19" i="8"/>
  <c r="U19" i="8"/>
  <c r="V19" i="8"/>
  <c r="S13" i="8" l="1"/>
  <c r="T13" i="8"/>
  <c r="U13" i="8" l="1"/>
  <c r="AE12" i="7"/>
  <c r="AD12" i="7"/>
  <c r="AD10" i="7" l="1"/>
  <c r="Z9" i="7" s="1"/>
  <c r="A4" i="10"/>
  <c r="AE10" i="7"/>
  <c r="A5" i="10"/>
  <c r="AA12" i="5"/>
  <c r="D17" i="13" l="1"/>
  <c r="AA9" i="7"/>
  <c r="J2" i="2" s="1"/>
  <c r="C16" i="13"/>
  <c r="C5" i="10"/>
  <c r="C4" i="10"/>
  <c r="AA10" i="5"/>
  <c r="A3" i="10"/>
  <c r="C13" i="7"/>
  <c r="D13" i="7"/>
  <c r="E13" i="7"/>
  <c r="F13" i="7"/>
  <c r="G13" i="7"/>
  <c r="H13" i="7"/>
  <c r="C14" i="7"/>
  <c r="D14" i="7"/>
  <c r="E14" i="7"/>
  <c r="F14" i="7"/>
  <c r="G14" i="7"/>
  <c r="H14" i="7"/>
  <c r="C15" i="7"/>
  <c r="D15" i="7"/>
  <c r="E15" i="7"/>
  <c r="F15" i="7"/>
  <c r="G15" i="7"/>
  <c r="H15" i="7"/>
  <c r="C16" i="7"/>
  <c r="D16" i="7"/>
  <c r="E16" i="7"/>
  <c r="F16" i="7"/>
  <c r="G16" i="7"/>
  <c r="H16" i="7"/>
  <c r="C17" i="7"/>
  <c r="D17" i="7"/>
  <c r="E17" i="7"/>
  <c r="F17" i="7"/>
  <c r="G17" i="7"/>
  <c r="H17" i="7"/>
  <c r="C18" i="7"/>
  <c r="D18" i="7"/>
  <c r="E18" i="7"/>
  <c r="F18" i="7"/>
  <c r="G18" i="7"/>
  <c r="H18" i="7"/>
  <c r="C19" i="7"/>
  <c r="D19" i="7"/>
  <c r="E19" i="7"/>
  <c r="F19" i="7"/>
  <c r="G19" i="7"/>
  <c r="H19" i="7"/>
  <c r="C20" i="7"/>
  <c r="D20" i="7"/>
  <c r="E20" i="7"/>
  <c r="F20" i="7"/>
  <c r="G20" i="7"/>
  <c r="H20" i="7"/>
  <c r="C21" i="7"/>
  <c r="D21" i="7"/>
  <c r="E21" i="7"/>
  <c r="F21" i="7"/>
  <c r="G21" i="7"/>
  <c r="H21" i="7"/>
  <c r="C22" i="7"/>
  <c r="D22" i="7"/>
  <c r="E22" i="7"/>
  <c r="F22" i="7"/>
  <c r="G22" i="7"/>
  <c r="H22" i="7"/>
  <c r="C23" i="7"/>
  <c r="D23" i="7"/>
  <c r="E23" i="7"/>
  <c r="F23" i="7"/>
  <c r="G23" i="7"/>
  <c r="H23" i="7"/>
  <c r="C24" i="7"/>
  <c r="D24" i="7"/>
  <c r="E24" i="7"/>
  <c r="F24" i="7"/>
  <c r="G24" i="7"/>
  <c r="H24" i="7"/>
  <c r="C25" i="7"/>
  <c r="D25" i="7"/>
  <c r="E25" i="7"/>
  <c r="F25" i="7"/>
  <c r="G25" i="7"/>
  <c r="H25" i="7"/>
  <c r="C26" i="7"/>
  <c r="D26" i="7"/>
  <c r="E26" i="7"/>
  <c r="F26" i="7"/>
  <c r="G26" i="7"/>
  <c r="H26" i="7"/>
  <c r="C27" i="7"/>
  <c r="D27" i="7"/>
  <c r="E27" i="7"/>
  <c r="F27" i="7"/>
  <c r="G27" i="7"/>
  <c r="H27" i="7"/>
  <c r="C28" i="7"/>
  <c r="D28" i="7"/>
  <c r="E28" i="7"/>
  <c r="F28" i="7"/>
  <c r="G28" i="7"/>
  <c r="H28" i="7"/>
  <c r="C29" i="7"/>
  <c r="D29" i="7"/>
  <c r="E29" i="7"/>
  <c r="F29" i="7"/>
  <c r="G29" i="7"/>
  <c r="H29" i="7"/>
  <c r="C30" i="7"/>
  <c r="D30" i="7"/>
  <c r="E30" i="7"/>
  <c r="F30" i="7"/>
  <c r="G30" i="7"/>
  <c r="H30" i="7"/>
  <c r="C31" i="7"/>
  <c r="D31" i="7"/>
  <c r="E31" i="7"/>
  <c r="F31" i="7"/>
  <c r="G31" i="7"/>
  <c r="H31" i="7"/>
  <c r="C32" i="7"/>
  <c r="D32" i="7"/>
  <c r="E32" i="7"/>
  <c r="F32" i="7"/>
  <c r="G32" i="7"/>
  <c r="H32" i="7"/>
  <c r="C33" i="7"/>
  <c r="D33" i="7"/>
  <c r="E33" i="7"/>
  <c r="F33" i="7"/>
  <c r="G33" i="7"/>
  <c r="H33" i="7"/>
  <c r="C34" i="7"/>
  <c r="D34" i="7"/>
  <c r="E34" i="7"/>
  <c r="F34" i="7"/>
  <c r="G34" i="7"/>
  <c r="H34" i="7"/>
  <c r="C35" i="7"/>
  <c r="D35" i="7"/>
  <c r="E35" i="7"/>
  <c r="F35" i="7"/>
  <c r="G35" i="7"/>
  <c r="H35" i="7"/>
  <c r="C36" i="7"/>
  <c r="D36" i="7"/>
  <c r="E36" i="7"/>
  <c r="F36" i="7"/>
  <c r="G36" i="7"/>
  <c r="H36" i="7"/>
  <c r="C37" i="7"/>
  <c r="D37" i="7"/>
  <c r="E37" i="7"/>
  <c r="F37" i="7"/>
  <c r="G37" i="7"/>
  <c r="H37" i="7"/>
  <c r="C38" i="7"/>
  <c r="D38" i="7"/>
  <c r="E38" i="7"/>
  <c r="F38" i="7"/>
  <c r="G38" i="7"/>
  <c r="H38" i="7"/>
  <c r="C39" i="7"/>
  <c r="D39" i="7"/>
  <c r="E39" i="7"/>
  <c r="F39" i="7"/>
  <c r="G39" i="7"/>
  <c r="H39" i="7"/>
  <c r="C40" i="7"/>
  <c r="D40" i="7"/>
  <c r="E40" i="7"/>
  <c r="F40" i="7"/>
  <c r="G40" i="7"/>
  <c r="H40" i="7"/>
  <c r="C41" i="7"/>
  <c r="D41" i="7"/>
  <c r="E41" i="7"/>
  <c r="F41" i="7"/>
  <c r="G41" i="7"/>
  <c r="H41" i="7"/>
  <c r="C42" i="7"/>
  <c r="D42" i="7"/>
  <c r="E42" i="7"/>
  <c r="F42" i="7"/>
  <c r="G42" i="7"/>
  <c r="H42" i="7"/>
  <c r="C43" i="7"/>
  <c r="D43" i="7"/>
  <c r="E43" i="7"/>
  <c r="F43" i="7"/>
  <c r="G43" i="7"/>
  <c r="H43" i="7"/>
  <c r="C44" i="7"/>
  <c r="D44" i="7"/>
  <c r="E44" i="7"/>
  <c r="F44" i="7"/>
  <c r="G44" i="7"/>
  <c r="H44" i="7"/>
  <c r="C45" i="7"/>
  <c r="D45" i="7"/>
  <c r="E45" i="7"/>
  <c r="F45" i="7"/>
  <c r="G45" i="7"/>
  <c r="H45" i="7"/>
  <c r="C46" i="7"/>
  <c r="D46" i="7"/>
  <c r="E46" i="7"/>
  <c r="F46" i="7"/>
  <c r="G46" i="7"/>
  <c r="H46" i="7"/>
  <c r="C47" i="7"/>
  <c r="D47" i="7"/>
  <c r="E47" i="7"/>
  <c r="F47" i="7"/>
  <c r="G47" i="7"/>
  <c r="H47" i="7"/>
  <c r="C48" i="7"/>
  <c r="D48" i="7"/>
  <c r="E48" i="7"/>
  <c r="F48" i="7"/>
  <c r="G48" i="7"/>
  <c r="H48" i="7"/>
  <c r="C49" i="7"/>
  <c r="D49" i="7"/>
  <c r="E49" i="7"/>
  <c r="F49" i="7"/>
  <c r="G49" i="7"/>
  <c r="H49" i="7"/>
  <c r="C50" i="7"/>
  <c r="D50" i="7"/>
  <c r="E50" i="7"/>
  <c r="F50" i="7"/>
  <c r="G50" i="7"/>
  <c r="H50" i="7"/>
  <c r="C51" i="7"/>
  <c r="D51" i="7"/>
  <c r="E51" i="7"/>
  <c r="F51" i="7"/>
  <c r="G51" i="7"/>
  <c r="H51" i="7"/>
  <c r="C52" i="7"/>
  <c r="D52" i="7"/>
  <c r="E52" i="7"/>
  <c r="F52" i="7"/>
  <c r="G52" i="7"/>
  <c r="H52" i="7"/>
  <c r="C53" i="7"/>
  <c r="D53" i="7"/>
  <c r="E53" i="7"/>
  <c r="F53" i="7"/>
  <c r="G53" i="7"/>
  <c r="H53" i="7"/>
  <c r="C54" i="7"/>
  <c r="D54" i="7"/>
  <c r="E54" i="7"/>
  <c r="F54" i="7"/>
  <c r="G54" i="7"/>
  <c r="H54" i="7"/>
  <c r="C55" i="7"/>
  <c r="D55" i="7"/>
  <c r="E55" i="7"/>
  <c r="F55" i="7"/>
  <c r="G55" i="7"/>
  <c r="H55" i="7"/>
  <c r="C56" i="7"/>
  <c r="D56" i="7"/>
  <c r="E56" i="7"/>
  <c r="F56" i="7"/>
  <c r="G56" i="7"/>
  <c r="H56" i="7"/>
  <c r="C57" i="7"/>
  <c r="D57" i="7"/>
  <c r="E57" i="7"/>
  <c r="F57" i="7"/>
  <c r="G57" i="7"/>
  <c r="H57" i="7"/>
  <c r="C58" i="7"/>
  <c r="D58" i="7"/>
  <c r="E58" i="7"/>
  <c r="F58" i="7"/>
  <c r="G58" i="7"/>
  <c r="H58" i="7"/>
  <c r="C59" i="7"/>
  <c r="D59" i="7"/>
  <c r="E59" i="7"/>
  <c r="F59" i="7"/>
  <c r="G59" i="7"/>
  <c r="H59" i="7"/>
  <c r="C60" i="7"/>
  <c r="D60" i="7"/>
  <c r="E60" i="7"/>
  <c r="F60" i="7"/>
  <c r="G60" i="7"/>
  <c r="H60" i="7"/>
  <c r="C61" i="7"/>
  <c r="D61" i="7"/>
  <c r="E61" i="7"/>
  <c r="F61" i="7"/>
  <c r="G61" i="7"/>
  <c r="H61" i="7"/>
  <c r="C62" i="7"/>
  <c r="D62" i="7"/>
  <c r="E62" i="7"/>
  <c r="F62" i="7"/>
  <c r="G62" i="7"/>
  <c r="H62" i="7"/>
  <c r="C63" i="7"/>
  <c r="D63" i="7"/>
  <c r="E63" i="7"/>
  <c r="F63" i="7"/>
  <c r="G63" i="7"/>
  <c r="H63" i="7"/>
  <c r="C64" i="7"/>
  <c r="D64" i="7"/>
  <c r="E64" i="7"/>
  <c r="F64" i="7"/>
  <c r="G64" i="7"/>
  <c r="H64" i="7"/>
  <c r="C65" i="7"/>
  <c r="D65" i="7"/>
  <c r="E65" i="7"/>
  <c r="F65" i="7"/>
  <c r="G65" i="7"/>
  <c r="H65" i="7"/>
  <c r="C66" i="7"/>
  <c r="D66" i="7"/>
  <c r="E66" i="7"/>
  <c r="F66" i="7"/>
  <c r="G66" i="7"/>
  <c r="H66" i="7"/>
  <c r="C67" i="7"/>
  <c r="D67" i="7"/>
  <c r="E67" i="7"/>
  <c r="F67" i="7"/>
  <c r="G67" i="7"/>
  <c r="H67" i="7"/>
  <c r="C68" i="7"/>
  <c r="D68" i="7"/>
  <c r="E68" i="7"/>
  <c r="F68" i="7"/>
  <c r="G68" i="7"/>
  <c r="H68" i="7"/>
  <c r="C69" i="7"/>
  <c r="D69" i="7"/>
  <c r="E69" i="7"/>
  <c r="F69" i="7"/>
  <c r="G69" i="7"/>
  <c r="H69" i="7"/>
  <c r="C70" i="7"/>
  <c r="D70" i="7"/>
  <c r="E70" i="7"/>
  <c r="F70" i="7"/>
  <c r="G70" i="7"/>
  <c r="H70" i="7"/>
  <c r="C71" i="7"/>
  <c r="D71" i="7"/>
  <c r="E71" i="7"/>
  <c r="F71" i="7"/>
  <c r="G71" i="7"/>
  <c r="H71" i="7"/>
  <c r="C72" i="7"/>
  <c r="D72" i="7"/>
  <c r="E72" i="7"/>
  <c r="F72" i="7"/>
  <c r="G72" i="7"/>
  <c r="H72" i="7"/>
  <c r="C73" i="7"/>
  <c r="D73" i="7"/>
  <c r="E73" i="7"/>
  <c r="F73" i="7"/>
  <c r="G73" i="7"/>
  <c r="H73" i="7"/>
  <c r="C74" i="7"/>
  <c r="D74" i="7"/>
  <c r="E74" i="7"/>
  <c r="F74" i="7"/>
  <c r="G74" i="7"/>
  <c r="H74" i="7"/>
  <c r="C75" i="7"/>
  <c r="D75" i="7"/>
  <c r="E75" i="7"/>
  <c r="F75" i="7"/>
  <c r="G75" i="7"/>
  <c r="H75" i="7"/>
  <c r="C76" i="7"/>
  <c r="D76" i="7"/>
  <c r="E76" i="7"/>
  <c r="F76" i="7"/>
  <c r="G76" i="7"/>
  <c r="H76" i="7"/>
  <c r="C77" i="7"/>
  <c r="D77" i="7"/>
  <c r="E77" i="7"/>
  <c r="F77" i="7"/>
  <c r="G77" i="7"/>
  <c r="H77" i="7"/>
  <c r="C78" i="7"/>
  <c r="D78" i="7"/>
  <c r="E78" i="7"/>
  <c r="F78" i="7"/>
  <c r="G78" i="7"/>
  <c r="H78" i="7"/>
  <c r="C79" i="7"/>
  <c r="D79" i="7"/>
  <c r="E79" i="7"/>
  <c r="F79" i="7"/>
  <c r="G79" i="7"/>
  <c r="H79" i="7"/>
  <c r="C80" i="7"/>
  <c r="D80" i="7"/>
  <c r="E80" i="7"/>
  <c r="F80" i="7"/>
  <c r="G80" i="7"/>
  <c r="H80" i="7"/>
  <c r="C81" i="7"/>
  <c r="D81" i="7"/>
  <c r="E81" i="7"/>
  <c r="F81" i="7"/>
  <c r="G81" i="7"/>
  <c r="H81" i="7"/>
  <c r="C82" i="7"/>
  <c r="D82" i="7"/>
  <c r="E82" i="7"/>
  <c r="F82" i="7"/>
  <c r="G82" i="7"/>
  <c r="H82" i="7"/>
  <c r="C83" i="7"/>
  <c r="D83" i="7"/>
  <c r="E83" i="7"/>
  <c r="F83" i="7"/>
  <c r="G83" i="7"/>
  <c r="H83" i="7"/>
  <c r="C84" i="7"/>
  <c r="D84" i="7"/>
  <c r="E84" i="7"/>
  <c r="F84" i="7"/>
  <c r="G84" i="7"/>
  <c r="H84" i="7"/>
  <c r="C85" i="7"/>
  <c r="D85" i="7"/>
  <c r="E85" i="7"/>
  <c r="F85" i="7"/>
  <c r="G85" i="7"/>
  <c r="H85" i="7"/>
  <c r="C86" i="7"/>
  <c r="D86" i="7"/>
  <c r="E86" i="7"/>
  <c r="F86" i="7"/>
  <c r="G86" i="7"/>
  <c r="H86" i="7"/>
  <c r="C87" i="7"/>
  <c r="D87" i="7"/>
  <c r="E87" i="7"/>
  <c r="F87" i="7"/>
  <c r="G87" i="7"/>
  <c r="H87" i="7"/>
  <c r="C88" i="7"/>
  <c r="D88" i="7"/>
  <c r="E88" i="7"/>
  <c r="F88" i="7"/>
  <c r="G88" i="7"/>
  <c r="H88" i="7"/>
  <c r="C89" i="7"/>
  <c r="D89" i="7"/>
  <c r="E89" i="7"/>
  <c r="F89" i="7"/>
  <c r="G89" i="7"/>
  <c r="H89" i="7"/>
  <c r="C90" i="7"/>
  <c r="D90" i="7"/>
  <c r="E90" i="7"/>
  <c r="F90" i="7"/>
  <c r="G90" i="7"/>
  <c r="H90" i="7"/>
  <c r="C91" i="7"/>
  <c r="D91" i="7"/>
  <c r="E91" i="7"/>
  <c r="F91" i="7"/>
  <c r="G91" i="7"/>
  <c r="H91" i="7"/>
  <c r="C92" i="7"/>
  <c r="D92" i="7"/>
  <c r="E92" i="7"/>
  <c r="F92" i="7"/>
  <c r="G92" i="7"/>
  <c r="H92" i="7"/>
  <c r="C93" i="7"/>
  <c r="D93" i="7"/>
  <c r="E93" i="7"/>
  <c r="F93" i="7"/>
  <c r="G93" i="7"/>
  <c r="H93" i="7"/>
  <c r="C94" i="7"/>
  <c r="D94" i="7"/>
  <c r="E94" i="7"/>
  <c r="F94" i="7"/>
  <c r="G94" i="7"/>
  <c r="H94" i="7"/>
  <c r="C95" i="7"/>
  <c r="D95" i="7"/>
  <c r="E95" i="7"/>
  <c r="F95" i="7"/>
  <c r="G95" i="7"/>
  <c r="H95" i="7"/>
  <c r="C96" i="7"/>
  <c r="D96" i="7"/>
  <c r="E96" i="7"/>
  <c r="F96" i="7"/>
  <c r="G96" i="7"/>
  <c r="H96" i="7"/>
  <c r="C97" i="7"/>
  <c r="D97" i="7"/>
  <c r="E97" i="7"/>
  <c r="F97" i="7"/>
  <c r="G97" i="7"/>
  <c r="H97" i="7"/>
  <c r="C98" i="7"/>
  <c r="D98" i="7"/>
  <c r="E98" i="7"/>
  <c r="F98" i="7"/>
  <c r="G98" i="7"/>
  <c r="H98" i="7"/>
  <c r="C99" i="7"/>
  <c r="D99" i="7"/>
  <c r="E99" i="7"/>
  <c r="F99" i="7"/>
  <c r="G99" i="7"/>
  <c r="H99" i="7"/>
  <c r="C100" i="7"/>
  <c r="D100" i="7"/>
  <c r="E100" i="7"/>
  <c r="F100" i="7"/>
  <c r="G100" i="7"/>
  <c r="H100" i="7"/>
  <c r="C101" i="7"/>
  <c r="D101" i="7"/>
  <c r="E101" i="7"/>
  <c r="F101" i="7"/>
  <c r="G101" i="7"/>
  <c r="H101" i="7"/>
  <c r="C102" i="7"/>
  <c r="D102" i="7"/>
  <c r="E102" i="7"/>
  <c r="F102" i="7"/>
  <c r="G102" i="7"/>
  <c r="H102" i="7"/>
  <c r="C103" i="7"/>
  <c r="D103" i="7"/>
  <c r="E103" i="7"/>
  <c r="F103" i="7"/>
  <c r="G103" i="7"/>
  <c r="H103" i="7"/>
  <c r="C104" i="7"/>
  <c r="D104" i="7"/>
  <c r="E104" i="7"/>
  <c r="F104" i="7"/>
  <c r="G104" i="7"/>
  <c r="H104" i="7"/>
  <c r="C105" i="7"/>
  <c r="D105" i="7"/>
  <c r="E105" i="7"/>
  <c r="F105" i="7"/>
  <c r="G105" i="7"/>
  <c r="H105" i="7"/>
  <c r="C106" i="7"/>
  <c r="D106" i="7"/>
  <c r="E106" i="7"/>
  <c r="F106" i="7"/>
  <c r="G106" i="7"/>
  <c r="H106" i="7"/>
  <c r="C107" i="7"/>
  <c r="D107" i="7"/>
  <c r="E107" i="7"/>
  <c r="F107" i="7"/>
  <c r="G107" i="7"/>
  <c r="H107" i="7"/>
  <c r="H12" i="7"/>
  <c r="F12" i="7"/>
  <c r="E12" i="7"/>
  <c r="D12" i="7"/>
  <c r="C12" i="7"/>
  <c r="T18" i="8"/>
  <c r="D11" i="13" l="1"/>
  <c r="AA9" i="5"/>
  <c r="C3" i="10"/>
  <c r="U18" i="8"/>
  <c r="V18" i="8"/>
  <c r="H2" i="2"/>
  <c r="G2" i="2"/>
  <c r="K103" i="9"/>
  <c r="K104" i="9"/>
  <c r="K105" i="9"/>
  <c r="K106" i="9"/>
  <c r="AF51" i="7" l="1"/>
  <c r="AF52" i="7"/>
  <c r="AF53" i="7"/>
  <c r="AF54" i="7"/>
  <c r="AF55" i="7"/>
  <c r="AF56" i="7"/>
  <c r="AF57" i="7"/>
  <c r="AF58" i="7"/>
  <c r="AF59" i="7"/>
  <c r="AF60" i="7"/>
  <c r="AF61" i="7"/>
  <c r="AF62" i="7"/>
  <c r="AF63" i="7"/>
  <c r="AF64" i="7"/>
  <c r="AF65" i="7"/>
  <c r="AF66" i="7"/>
  <c r="AF67" i="7"/>
  <c r="AF68" i="7"/>
  <c r="AF69" i="7"/>
  <c r="AF70" i="7"/>
  <c r="AF71" i="7"/>
  <c r="AF72" i="7"/>
  <c r="AF73" i="7"/>
  <c r="AF74" i="7"/>
  <c r="AF75" i="7"/>
  <c r="AF76" i="7"/>
  <c r="AF77" i="7"/>
  <c r="AF78" i="7"/>
  <c r="AF79" i="7"/>
  <c r="AF80" i="7"/>
  <c r="AF81" i="7"/>
  <c r="AF82" i="7"/>
  <c r="AF83" i="7"/>
  <c r="AF84" i="7"/>
  <c r="AF85" i="7"/>
  <c r="AF86" i="7"/>
  <c r="AF87" i="7"/>
  <c r="AF88" i="7"/>
  <c r="AF89" i="7"/>
  <c r="AF90" i="7"/>
  <c r="AF91" i="7"/>
  <c r="AF92" i="7"/>
  <c r="AF93" i="7"/>
  <c r="AF94" i="7"/>
  <c r="AF95" i="7"/>
  <c r="AF96" i="7"/>
  <c r="AF97" i="7"/>
  <c r="AF98" i="7"/>
  <c r="AF99" i="7"/>
  <c r="AF100" i="7"/>
  <c r="AF101" i="7"/>
  <c r="AF102" i="7"/>
  <c r="AF103" i="7"/>
  <c r="AF104" i="7"/>
  <c r="AF105" i="7"/>
  <c r="AF106" i="7"/>
  <c r="AF107" i="7"/>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F10" i="8" l="1"/>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8" i="8" s="1"/>
  <c r="AB107" i="7"/>
  <c r="AB106" i="7"/>
  <c r="AB105" i="7"/>
  <c r="AB104" i="7"/>
  <c r="AB103" i="7"/>
  <c r="AB102" i="7"/>
  <c r="AB101" i="7"/>
  <c r="AB100" i="7"/>
  <c r="AB99" i="7"/>
  <c r="AB98" i="7"/>
  <c r="AB97" i="7"/>
  <c r="AB96" i="7"/>
  <c r="AB95" i="7"/>
  <c r="AB94" i="7"/>
  <c r="AB93" i="7"/>
  <c r="AB92" i="7"/>
  <c r="AB91" i="7"/>
  <c r="AB90" i="7"/>
  <c r="AB89" i="7"/>
  <c r="AB88" i="7"/>
  <c r="AB87" i="7"/>
  <c r="AB86" i="7"/>
  <c r="AB85" i="7"/>
  <c r="AB84" i="7"/>
  <c r="AB83" i="7"/>
  <c r="AB82" i="7"/>
  <c r="AB81" i="7"/>
  <c r="AB80" i="7"/>
  <c r="AB79" i="7"/>
  <c r="AB78" i="7"/>
  <c r="AB77" i="7"/>
  <c r="AB76" i="7"/>
  <c r="AB75" i="7"/>
  <c r="AB74" i="7"/>
  <c r="AB73" i="7"/>
  <c r="AB72" i="7"/>
  <c r="AB71" i="7"/>
  <c r="AB70" i="7"/>
  <c r="AB69" i="7"/>
  <c r="AB68" i="7"/>
  <c r="AB67" i="7"/>
  <c r="AB66" i="7"/>
  <c r="AB65" i="7"/>
  <c r="AB64" i="7"/>
  <c r="AB63" i="7"/>
  <c r="AB62" i="7"/>
  <c r="AB61" i="7"/>
  <c r="AB60" i="7"/>
  <c r="AB59" i="7"/>
  <c r="AB58" i="7"/>
  <c r="AB57" i="7"/>
  <c r="AB56" i="7"/>
  <c r="AB55" i="7"/>
  <c r="AB54" i="7"/>
  <c r="AB53" i="7"/>
  <c r="AB52" i="7"/>
  <c r="AB51" i="7"/>
  <c r="AB50" i="7"/>
  <c r="AB49" i="7"/>
  <c r="AB48" i="7"/>
  <c r="AB47" i="7"/>
  <c r="AB46" i="7"/>
  <c r="AB45" i="7"/>
  <c r="AB44" i="7"/>
  <c r="AB43" i="7"/>
  <c r="AB42" i="7"/>
  <c r="AB41" i="7"/>
  <c r="AB40" i="7"/>
  <c r="AB39" i="7"/>
  <c r="AB38" i="7"/>
  <c r="AB37" i="7"/>
  <c r="AB36" i="7"/>
  <c r="AB35" i="7"/>
  <c r="AB34" i="7"/>
  <c r="AB33" i="7"/>
  <c r="AB32" i="7"/>
  <c r="AB31" i="7"/>
  <c r="AB30" i="7"/>
  <c r="AB29" i="7"/>
  <c r="AB28" i="7"/>
  <c r="AB27" i="7"/>
  <c r="AB26" i="7"/>
  <c r="AB25" i="7"/>
  <c r="AB24" i="7"/>
  <c r="AB23" i="7"/>
  <c r="AB22" i="7"/>
  <c r="AB21" i="7"/>
  <c r="AB20" i="7"/>
  <c r="AB19" i="7"/>
  <c r="AB18" i="7"/>
  <c r="AB17" i="7"/>
  <c r="AB16" i="7"/>
  <c r="AB15" i="7"/>
  <c r="AB14" i="7"/>
  <c r="AB13" i="7"/>
  <c r="AB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E7" i="13" s="1"/>
  <c r="C6" i="13"/>
  <c r="E6" i="13" s="1"/>
  <c r="P11" i="8"/>
  <c r="Y12" i="5"/>
  <c r="AF13" i="5"/>
  <c r="AE13" i="5"/>
  <c r="AD13" i="5"/>
  <c r="B91" i="9"/>
  <c r="B92" i="9"/>
  <c r="B93" i="9"/>
  <c r="B94" i="9"/>
  <c r="B95" i="9"/>
  <c r="B96" i="9"/>
  <c r="B97" i="9"/>
  <c r="B98" i="9"/>
  <c r="B99" i="9"/>
  <c r="B100" i="9"/>
  <c r="B101" i="9"/>
  <c r="B102" i="9"/>
  <c r="B103" i="9"/>
  <c r="B104" i="9"/>
  <c r="B105" i="9"/>
  <c r="B106" i="9"/>
  <c r="F12" i="8"/>
  <c r="F11" i="8"/>
  <c r="T10" i="8"/>
  <c r="F9" i="8"/>
  <c r="AQ19" i="8"/>
  <c r="AR19" i="8"/>
  <c r="AS19" i="8"/>
  <c r="AQ20" i="8"/>
  <c r="AR20" i="8"/>
  <c r="AS20" i="8"/>
  <c r="AQ21" i="8"/>
  <c r="AR21" i="8"/>
  <c r="AS21" i="8"/>
  <c r="AQ22" i="8"/>
  <c r="AR22" i="8"/>
  <c r="AS22" i="8"/>
  <c r="AQ23" i="8"/>
  <c r="AR23" i="8"/>
  <c r="AS23" i="8"/>
  <c r="AQ24" i="8"/>
  <c r="AR24" i="8"/>
  <c r="AS24" i="8"/>
  <c r="AQ25" i="8"/>
  <c r="AR25" i="8"/>
  <c r="AS25" i="8"/>
  <c r="AQ26" i="8"/>
  <c r="AR26" i="8"/>
  <c r="AS26" i="8"/>
  <c r="AQ27" i="8"/>
  <c r="AR27" i="8"/>
  <c r="AS27" i="8"/>
  <c r="AQ28" i="8"/>
  <c r="AR28" i="8"/>
  <c r="AS28" i="8"/>
  <c r="AQ29" i="8"/>
  <c r="AR29" i="8"/>
  <c r="AS29" i="8"/>
  <c r="AQ30" i="8"/>
  <c r="AR30" i="8"/>
  <c r="AS30" i="8"/>
  <c r="AQ31" i="8"/>
  <c r="AR31" i="8"/>
  <c r="AS31" i="8"/>
  <c r="AQ32" i="8"/>
  <c r="AR32" i="8"/>
  <c r="AS32" i="8"/>
  <c r="AQ33" i="8"/>
  <c r="AR33" i="8"/>
  <c r="AS33" i="8"/>
  <c r="AQ34" i="8"/>
  <c r="AR34" i="8"/>
  <c r="AS34" i="8"/>
  <c r="AQ35" i="8"/>
  <c r="AR35" i="8"/>
  <c r="AS35" i="8"/>
  <c r="AQ36" i="8"/>
  <c r="AR36" i="8"/>
  <c r="AS36" i="8"/>
  <c r="AQ37" i="8"/>
  <c r="AR37" i="8"/>
  <c r="AS37" i="8"/>
  <c r="AQ38" i="8"/>
  <c r="AR38" i="8"/>
  <c r="AS38" i="8"/>
  <c r="AQ39" i="8"/>
  <c r="AR39" i="8"/>
  <c r="AS39" i="8"/>
  <c r="AQ40" i="8"/>
  <c r="AR40" i="8"/>
  <c r="AS40" i="8"/>
  <c r="AQ41" i="8"/>
  <c r="AR41" i="8"/>
  <c r="AS41" i="8"/>
  <c r="AQ42" i="8"/>
  <c r="AR42" i="8"/>
  <c r="AS42" i="8"/>
  <c r="AQ43" i="8"/>
  <c r="AR43" i="8"/>
  <c r="AS43" i="8"/>
  <c r="AQ44" i="8"/>
  <c r="AR44" i="8"/>
  <c r="AS44" i="8"/>
  <c r="AQ45" i="8"/>
  <c r="AR45" i="8"/>
  <c r="AS45" i="8"/>
  <c r="AQ46" i="8"/>
  <c r="AR46" i="8"/>
  <c r="AS46" i="8"/>
  <c r="AQ47" i="8"/>
  <c r="AR47" i="8"/>
  <c r="AS47" i="8"/>
  <c r="AQ48" i="8"/>
  <c r="AR48" i="8"/>
  <c r="AS48" i="8"/>
  <c r="AQ49" i="8"/>
  <c r="AR49" i="8"/>
  <c r="AS49" i="8"/>
  <c r="AQ50" i="8"/>
  <c r="AR50" i="8"/>
  <c r="AS50" i="8"/>
  <c r="AQ51" i="8"/>
  <c r="AR51" i="8"/>
  <c r="AS51" i="8"/>
  <c r="AQ52" i="8"/>
  <c r="AR52" i="8"/>
  <c r="AS52" i="8"/>
  <c r="AQ53" i="8"/>
  <c r="AR53" i="8"/>
  <c r="AS53" i="8"/>
  <c r="AQ54" i="8"/>
  <c r="AR54" i="8"/>
  <c r="AS54" i="8"/>
  <c r="AQ55" i="8"/>
  <c r="AR55" i="8"/>
  <c r="AS55" i="8"/>
  <c r="AQ56" i="8"/>
  <c r="AR56" i="8"/>
  <c r="AS56" i="8"/>
  <c r="AQ57" i="8"/>
  <c r="AR57" i="8"/>
  <c r="AS57" i="8"/>
  <c r="AQ58" i="8"/>
  <c r="AR58" i="8"/>
  <c r="AS58" i="8"/>
  <c r="AQ59" i="8"/>
  <c r="AR59" i="8"/>
  <c r="AS59" i="8"/>
  <c r="AQ60" i="8"/>
  <c r="AR60" i="8"/>
  <c r="AS60" i="8"/>
  <c r="AQ61" i="8"/>
  <c r="AR61" i="8"/>
  <c r="AS61" i="8"/>
  <c r="AQ62" i="8"/>
  <c r="AR62" i="8"/>
  <c r="AS62" i="8"/>
  <c r="AQ63" i="8"/>
  <c r="AR63" i="8"/>
  <c r="AS63" i="8"/>
  <c r="AQ64" i="8"/>
  <c r="AR64" i="8"/>
  <c r="AS64" i="8"/>
  <c r="AQ65" i="8"/>
  <c r="AR65" i="8"/>
  <c r="AS65" i="8"/>
  <c r="AQ66" i="8"/>
  <c r="AR66" i="8"/>
  <c r="AS66" i="8"/>
  <c r="AQ67" i="8"/>
  <c r="AR67" i="8"/>
  <c r="AS67" i="8"/>
  <c r="AQ68" i="8"/>
  <c r="AR68" i="8"/>
  <c r="AS68" i="8"/>
  <c r="AQ69" i="8"/>
  <c r="AR69" i="8"/>
  <c r="AS69" i="8"/>
  <c r="AQ70" i="8"/>
  <c r="AR70" i="8"/>
  <c r="AS70" i="8"/>
  <c r="AQ71" i="8"/>
  <c r="AR71" i="8"/>
  <c r="AS71" i="8"/>
  <c r="AQ72" i="8"/>
  <c r="AR72" i="8"/>
  <c r="AS72" i="8"/>
  <c r="AQ73" i="8"/>
  <c r="AR73" i="8"/>
  <c r="AS73" i="8"/>
  <c r="AQ74" i="8"/>
  <c r="AR74" i="8"/>
  <c r="AS74" i="8"/>
  <c r="AQ75" i="8"/>
  <c r="AR75" i="8"/>
  <c r="AS75" i="8"/>
  <c r="AQ76" i="8"/>
  <c r="AR76" i="8"/>
  <c r="AS76" i="8"/>
  <c r="AQ77" i="8"/>
  <c r="AR77" i="8"/>
  <c r="AS77" i="8"/>
  <c r="AQ78" i="8"/>
  <c r="AR78" i="8"/>
  <c r="AS78" i="8"/>
  <c r="AQ79" i="8"/>
  <c r="AR79" i="8"/>
  <c r="AS79" i="8"/>
  <c r="AQ80" i="8"/>
  <c r="AR80" i="8"/>
  <c r="AS80" i="8"/>
  <c r="AQ81" i="8"/>
  <c r="AR81" i="8"/>
  <c r="AS81" i="8"/>
  <c r="AQ82" i="8"/>
  <c r="AR82" i="8"/>
  <c r="AS82" i="8"/>
  <c r="AQ83" i="8"/>
  <c r="AR83" i="8"/>
  <c r="AS83" i="8"/>
  <c r="AQ84" i="8"/>
  <c r="AR84" i="8"/>
  <c r="AS84" i="8"/>
  <c r="AQ85" i="8"/>
  <c r="AR85" i="8"/>
  <c r="AS85" i="8"/>
  <c r="AQ86" i="8"/>
  <c r="AR86" i="8"/>
  <c r="AS86" i="8"/>
  <c r="AQ87" i="8"/>
  <c r="AR87" i="8"/>
  <c r="AS87" i="8"/>
  <c r="AQ88" i="8"/>
  <c r="AR88" i="8"/>
  <c r="AS88" i="8"/>
  <c r="AQ89" i="8"/>
  <c r="AR89" i="8"/>
  <c r="AS89" i="8"/>
  <c r="AQ90" i="8"/>
  <c r="AR90" i="8"/>
  <c r="AS90" i="8"/>
  <c r="AQ91" i="8"/>
  <c r="AR91" i="8"/>
  <c r="AS91" i="8"/>
  <c r="AQ92" i="8"/>
  <c r="AR92" i="8"/>
  <c r="AS92" i="8"/>
  <c r="AQ93" i="8"/>
  <c r="AR93" i="8"/>
  <c r="AS93" i="8"/>
  <c r="AQ94" i="8"/>
  <c r="AR94" i="8"/>
  <c r="AS94" i="8"/>
  <c r="AQ95" i="8"/>
  <c r="AR95" i="8"/>
  <c r="AS95" i="8"/>
  <c r="AQ96" i="8"/>
  <c r="AR96" i="8"/>
  <c r="AS96" i="8"/>
  <c r="AQ97" i="8"/>
  <c r="AR97" i="8"/>
  <c r="AS97" i="8"/>
  <c r="AQ98" i="8"/>
  <c r="AR98" i="8"/>
  <c r="AS98" i="8"/>
  <c r="AQ99" i="8"/>
  <c r="AR99" i="8"/>
  <c r="AS99" i="8"/>
  <c r="AQ100" i="8"/>
  <c r="AR100" i="8"/>
  <c r="AS100" i="8"/>
  <c r="AQ101" i="8"/>
  <c r="AR101" i="8"/>
  <c r="AS101" i="8"/>
  <c r="AQ102" i="8"/>
  <c r="AR102" i="8"/>
  <c r="AS102" i="8"/>
  <c r="AQ103" i="8"/>
  <c r="AR103" i="8"/>
  <c r="AS103" i="8"/>
  <c r="AQ104" i="8"/>
  <c r="AR104" i="8"/>
  <c r="AS104" i="8"/>
  <c r="AQ105" i="8"/>
  <c r="AR105" i="8"/>
  <c r="AS105" i="8"/>
  <c r="AQ106" i="8"/>
  <c r="AR106" i="8"/>
  <c r="AS106" i="8"/>
  <c r="AR18" i="8"/>
  <c r="AS18" i="8"/>
  <c r="AQ18"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T12" i="8"/>
  <c r="K9" i="8"/>
  <c r="N9" i="8"/>
  <c r="K10" i="8"/>
  <c r="N10" i="8"/>
  <c r="K11" i="8"/>
  <c r="N11" i="8"/>
  <c r="K12" i="8"/>
  <c r="N12" i="8"/>
  <c r="AC107" i="7"/>
  <c r="AC106" i="7"/>
  <c r="AC105" i="7"/>
  <c r="AC104" i="7"/>
  <c r="AC103" i="7"/>
  <c r="AC102" i="7"/>
  <c r="AC101" i="7"/>
  <c r="AC100" i="7"/>
  <c r="AC99" i="7"/>
  <c r="AC98" i="7"/>
  <c r="AC97" i="7"/>
  <c r="AC96" i="7"/>
  <c r="AC95" i="7"/>
  <c r="AC94" i="7"/>
  <c r="AC93" i="7"/>
  <c r="AC92" i="7"/>
  <c r="AC91" i="7"/>
  <c r="AC90" i="7"/>
  <c r="AC89" i="7"/>
  <c r="AC88" i="7"/>
  <c r="AC87"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C17" i="13"/>
  <c r="E17" i="13" s="1"/>
  <c r="AC12" i="7"/>
  <c r="Z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C18" i="8" l="1"/>
  <c r="AE18" i="8" s="1"/>
  <c r="AG11" i="7"/>
  <c r="C18" i="13" s="1"/>
  <c r="E18" i="13" s="1"/>
  <c r="Z10" i="5"/>
  <c r="A2" i="10"/>
  <c r="B2" i="10" s="1"/>
  <c r="B3" i="10"/>
  <c r="B5" i="10"/>
  <c r="B4" i="10"/>
  <c r="AG10" i="7"/>
  <c r="C11" i="13"/>
  <c r="E11" i="13" s="1"/>
  <c r="AC13" i="5"/>
  <c r="AB13" i="5"/>
  <c r="AB31" i="5"/>
  <c r="AC31" i="5"/>
  <c r="AB27" i="5"/>
  <c r="AC27" i="5"/>
  <c r="AB23" i="5"/>
  <c r="AC23" i="5"/>
  <c r="AB19" i="5"/>
  <c r="AC19" i="5"/>
  <c r="AB15" i="5"/>
  <c r="AC15" i="5"/>
  <c r="AC32" i="5"/>
  <c r="AB32" i="5"/>
  <c r="AB28" i="5"/>
  <c r="AC28" i="5"/>
  <c r="AC24" i="5"/>
  <c r="AB24" i="5"/>
  <c r="AB20" i="5"/>
  <c r="AC20" i="5"/>
  <c r="AB16" i="5"/>
  <c r="AC29" i="5"/>
  <c r="AB29" i="5"/>
  <c r="AC25" i="5"/>
  <c r="AB25" i="5"/>
  <c r="AC21" i="5"/>
  <c r="AB21" i="5"/>
  <c r="AC17" i="5"/>
  <c r="AB17" i="5"/>
  <c r="AC30" i="5"/>
  <c r="AB30" i="5"/>
  <c r="AB26" i="5"/>
  <c r="AC26" i="5"/>
  <c r="AC22" i="5"/>
  <c r="AB22" i="5"/>
  <c r="AB18" i="5"/>
  <c r="AC18" i="5"/>
  <c r="AC14" i="5"/>
  <c r="AB14" i="5"/>
  <c r="E16" i="13"/>
  <c r="AB10" i="7"/>
  <c r="A11" i="7"/>
  <c r="B19" i="8" s="1"/>
  <c r="D18" i="8"/>
  <c r="E1" i="8"/>
  <c r="F1" i="8" s="1"/>
  <c r="U10" i="8"/>
  <c r="X10" i="5"/>
  <c r="C9" i="13" s="1"/>
  <c r="E9" i="13" s="1"/>
  <c r="AC10" i="7"/>
  <c r="C14" i="13" s="1"/>
  <c r="E14" i="13" s="1"/>
  <c r="Y10" i="5"/>
  <c r="C8" i="13" s="1"/>
  <c r="E8" i="13" s="1"/>
  <c r="P13" i="8"/>
  <c r="T11" i="8"/>
  <c r="U11" i="8" s="1"/>
  <c r="AF12" i="7"/>
  <c r="AF10" i="7" s="1"/>
  <c r="C19" i="13" s="1"/>
  <c r="E19" i="13" s="1"/>
  <c r="A3" i="3"/>
  <c r="B3" i="3"/>
  <c r="A5" i="3"/>
  <c r="A4" i="3"/>
  <c r="C19" i="8" l="1"/>
  <c r="S12" i="8"/>
  <c r="U12" i="8" s="1"/>
  <c r="S14" i="8" s="1"/>
  <c r="F2" i="2" s="1"/>
  <c r="Z9" i="5"/>
  <c r="I2" i="2" s="1"/>
  <c r="C10" i="13"/>
  <c r="E10" i="13" s="1"/>
  <c r="C2" i="10"/>
  <c r="AC11" i="5"/>
  <c r="C12" i="13" s="1"/>
  <c r="E12" i="13" s="1"/>
  <c r="AC10" i="5"/>
  <c r="AB12" i="5"/>
  <c r="AB10" i="5" s="1"/>
  <c r="C13" i="13" s="1"/>
  <c r="E13" i="13" s="1"/>
  <c r="C15" i="13"/>
  <c r="E15" i="13" s="1"/>
  <c r="AK18" i="8"/>
  <c r="G2" i="9" s="1"/>
  <c r="E18" i="8"/>
  <c r="AL18" i="8"/>
  <c r="H2" i="9" s="1"/>
  <c r="AJ18" i="8"/>
  <c r="F2" i="9" s="1"/>
  <c r="F18" i="8"/>
  <c r="G1" i="8"/>
  <c r="B20" i="8"/>
  <c r="E19" i="8"/>
  <c r="D19" i="8"/>
  <c r="F19" i="8"/>
  <c r="A2" i="9"/>
  <c r="H1" i="8" l="1"/>
  <c r="H20" i="8" s="1"/>
  <c r="G18" i="8"/>
  <c r="AH18" i="8" s="1"/>
  <c r="D2" i="9" s="1"/>
  <c r="G19" i="8"/>
  <c r="AH19" i="8" s="1"/>
  <c r="D3" i="9" s="1"/>
  <c r="AJ19" i="8"/>
  <c r="F3" i="9" s="1"/>
  <c r="AL19" i="8"/>
  <c r="H3" i="9" s="1"/>
  <c r="AE19" i="8"/>
  <c r="B21" i="8"/>
  <c r="E20" i="8"/>
  <c r="C20" i="8"/>
  <c r="G20" i="8"/>
  <c r="D20" i="8"/>
  <c r="F20" i="8"/>
  <c r="AK19" i="8" l="1"/>
  <c r="G3" i="9" s="1"/>
  <c r="AG20" i="8"/>
  <c r="C4" i="9" s="1"/>
  <c r="AJ20" i="8"/>
  <c r="F4" i="9" s="1"/>
  <c r="AE20" i="8"/>
  <c r="AL20" i="8"/>
  <c r="H4" i="9" s="1"/>
  <c r="AH20" i="8"/>
  <c r="D4" i="9" s="1"/>
  <c r="A3" i="9"/>
  <c r="B22" i="8"/>
  <c r="E21" i="8"/>
  <c r="C21" i="8"/>
  <c r="G21" i="8"/>
  <c r="D21" i="8"/>
  <c r="F21" i="8"/>
  <c r="H21" i="8"/>
  <c r="I1" i="8"/>
  <c r="H18" i="8"/>
  <c r="AG18" i="8" s="1"/>
  <c r="C2" i="9" s="1"/>
  <c r="H19" i="8"/>
  <c r="AG19" i="8" s="1"/>
  <c r="C3" i="9" s="1"/>
  <c r="AK20" i="8" l="1"/>
  <c r="G4" i="9" s="1"/>
  <c r="I21" i="8"/>
  <c r="AI21" i="8" s="1"/>
  <c r="E5" i="9" s="1"/>
  <c r="I19" i="8"/>
  <c r="AI19" i="8" s="1"/>
  <c r="AG21" i="8"/>
  <c r="C5" i="9" s="1"/>
  <c r="AJ21" i="8"/>
  <c r="F5" i="9" s="1"/>
  <c r="AL21" i="8"/>
  <c r="H5" i="9" s="1"/>
  <c r="AH21" i="8"/>
  <c r="D5" i="9" s="1"/>
  <c r="AE21" i="8"/>
  <c r="A4" i="9"/>
  <c r="B23" i="8"/>
  <c r="E22" i="8"/>
  <c r="I22" i="8"/>
  <c r="C22" i="8"/>
  <c r="G22" i="8"/>
  <c r="D22" i="8"/>
  <c r="F22" i="8"/>
  <c r="H22" i="8"/>
  <c r="J1" i="8"/>
  <c r="I18" i="8"/>
  <c r="AI18" i="8" s="1"/>
  <c r="I20" i="8"/>
  <c r="AI20" i="8" s="1"/>
  <c r="E4" i="9" s="1"/>
  <c r="J18" i="8" l="1"/>
  <c r="J19" i="8"/>
  <c r="K19" i="8" s="1"/>
  <c r="J20" i="8"/>
  <c r="J21" i="8"/>
  <c r="K21" i="8" s="1"/>
  <c r="J22" i="8"/>
  <c r="J23" i="8"/>
  <c r="AK21" i="8"/>
  <c r="G5" i="9" s="1"/>
  <c r="E2" i="9"/>
  <c r="AF18" i="8"/>
  <c r="B2" i="9" s="1"/>
  <c r="K1" i="8"/>
  <c r="AI22" i="8"/>
  <c r="E6" i="9" s="1"/>
  <c r="AH22" i="8"/>
  <c r="D6" i="9" s="1"/>
  <c r="AG22" i="8"/>
  <c r="C6" i="9" s="1"/>
  <c r="AJ22" i="8"/>
  <c r="F6" i="9" s="1"/>
  <c r="AL22" i="8"/>
  <c r="H6" i="9" s="1"/>
  <c r="AE22" i="8"/>
  <c r="B24" i="8"/>
  <c r="E23" i="8"/>
  <c r="I23" i="8"/>
  <c r="C23" i="8"/>
  <c r="G23" i="8"/>
  <c r="D23" i="8"/>
  <c r="F23" i="8"/>
  <c r="H23" i="8"/>
  <c r="A5" i="9"/>
  <c r="E3" i="9"/>
  <c r="AF19" i="8"/>
  <c r="B3" i="9" s="1"/>
  <c r="AF20" i="8"/>
  <c r="B4" i="9" s="1"/>
  <c r="K22" i="8" l="1"/>
  <c r="K20" i="8"/>
  <c r="L19" i="8"/>
  <c r="K18" i="8"/>
  <c r="L18" i="8" s="1"/>
  <c r="J24" i="8"/>
  <c r="K23" i="8"/>
  <c r="L23" i="8" s="1"/>
  <c r="AF21" i="8"/>
  <c r="B5" i="9" s="1"/>
  <c r="AK22" i="8"/>
  <c r="G6" i="9" s="1"/>
  <c r="B25" i="8"/>
  <c r="E24" i="8"/>
  <c r="I24" i="8"/>
  <c r="C24" i="8"/>
  <c r="G24" i="8"/>
  <c r="D24" i="8"/>
  <c r="F24" i="8"/>
  <c r="H24" i="8"/>
  <c r="L1" i="8"/>
  <c r="L22" i="8" s="1"/>
  <c r="A6" i="9"/>
  <c r="AG23" i="8"/>
  <c r="C7" i="9" s="1"/>
  <c r="AI23" i="8"/>
  <c r="E7" i="9" s="1"/>
  <c r="AJ23" i="8"/>
  <c r="F7" i="9" s="1"/>
  <c r="AH23" i="8"/>
  <c r="D7" i="9" s="1"/>
  <c r="AL23" i="8"/>
  <c r="H7" i="9" s="1"/>
  <c r="AE23" i="8"/>
  <c r="AP18" i="8" l="1"/>
  <c r="L20" i="8"/>
  <c r="L21" i="8"/>
  <c r="J25" i="8"/>
  <c r="K24" i="8"/>
  <c r="L24" i="8" s="1"/>
  <c r="AF22" i="8"/>
  <c r="B6" i="9" s="1"/>
  <c r="AK23" i="8"/>
  <c r="G7" i="9" s="1"/>
  <c r="A7" i="9"/>
  <c r="AL24" i="8"/>
  <c r="H8" i="9" s="1"/>
  <c r="AI24" i="8"/>
  <c r="E8" i="9" s="1"/>
  <c r="AG24" i="8"/>
  <c r="C8" i="9" s="1"/>
  <c r="AH24" i="8"/>
  <c r="D8" i="9" s="1"/>
  <c r="AJ24" i="8"/>
  <c r="F8" i="9" s="1"/>
  <c r="AE24" i="8"/>
  <c r="M1" i="8"/>
  <c r="M22" i="8" s="1"/>
  <c r="AM22" i="8" s="1"/>
  <c r="B26" i="8"/>
  <c r="E25" i="8"/>
  <c r="I25" i="8"/>
  <c r="C25" i="8"/>
  <c r="G25" i="8"/>
  <c r="D25" i="8"/>
  <c r="F25" i="8"/>
  <c r="H25" i="8"/>
  <c r="M21" i="8" l="1"/>
  <c r="AM21" i="8" s="1"/>
  <c r="M23" i="8"/>
  <c r="AM23" i="8" s="1"/>
  <c r="M19" i="8"/>
  <c r="AM19" i="8" s="1"/>
  <c r="M20" i="8"/>
  <c r="AM20" i="8" s="1"/>
  <c r="M24" i="8"/>
  <c r="AM24" i="8" s="1"/>
  <c r="M18" i="8"/>
  <c r="J26" i="8"/>
  <c r="K25" i="8"/>
  <c r="L25" i="8" s="1"/>
  <c r="M25" i="8" s="1"/>
  <c r="AK24" i="8"/>
  <c r="G8" i="9" s="1"/>
  <c r="AF23" i="8"/>
  <c r="B7" i="9" s="1"/>
  <c r="A8" i="9"/>
  <c r="AI25" i="8"/>
  <c r="E9" i="9" s="1"/>
  <c r="AG25" i="8"/>
  <c r="C9" i="9" s="1"/>
  <c r="AH25" i="8"/>
  <c r="D9" i="9" s="1"/>
  <c r="AJ25" i="8"/>
  <c r="F9" i="9" s="1"/>
  <c r="AL25" i="8"/>
  <c r="H9" i="9" s="1"/>
  <c r="AE25" i="8"/>
  <c r="N1" i="8"/>
  <c r="B27" i="8"/>
  <c r="E26" i="8"/>
  <c r="I26" i="8"/>
  <c r="C26" i="8"/>
  <c r="G26" i="8"/>
  <c r="D26" i="8"/>
  <c r="F26" i="8"/>
  <c r="H26" i="8"/>
  <c r="N18" i="8" l="1"/>
  <c r="N19" i="8"/>
  <c r="N20" i="8"/>
  <c r="N21" i="8"/>
  <c r="N22" i="8"/>
  <c r="N23" i="8"/>
  <c r="N24" i="8"/>
  <c r="N25" i="8"/>
  <c r="N26" i="8"/>
  <c r="O26" i="8" s="1"/>
  <c r="P26" i="8" s="1"/>
  <c r="Q26" i="8" s="1"/>
  <c r="AM25" i="8"/>
  <c r="J27" i="8"/>
  <c r="N27" i="8"/>
  <c r="K26" i="8"/>
  <c r="L26" i="8" s="1"/>
  <c r="M26" i="8" s="1"/>
  <c r="AF24" i="8"/>
  <c r="B8" i="9" s="1"/>
  <c r="AK25" i="8"/>
  <c r="G9" i="9" s="1"/>
  <c r="AH26" i="8"/>
  <c r="D10" i="9" s="1"/>
  <c r="AJ26" i="8"/>
  <c r="F10" i="9" s="1"/>
  <c r="AI26" i="8"/>
  <c r="E10" i="9" s="1"/>
  <c r="AL26" i="8"/>
  <c r="H10" i="9" s="1"/>
  <c r="AG26" i="8"/>
  <c r="C10" i="9" s="1"/>
  <c r="AE26" i="8"/>
  <c r="A9" i="9"/>
  <c r="B28" i="8"/>
  <c r="E27" i="8"/>
  <c r="I27" i="8"/>
  <c r="C27" i="8"/>
  <c r="G27" i="8"/>
  <c r="D27" i="8"/>
  <c r="F27" i="8"/>
  <c r="H27" i="8"/>
  <c r="O1" i="8"/>
  <c r="AN26" i="8" l="1"/>
  <c r="J10" i="9" s="1"/>
  <c r="AN25" i="8"/>
  <c r="J9" i="9" s="1"/>
  <c r="O25" i="8"/>
  <c r="P25" i="8" s="1"/>
  <c r="Q25" i="8" s="1"/>
  <c r="O21" i="8"/>
  <c r="O24" i="8"/>
  <c r="P24" i="8" s="1"/>
  <c r="Q24" i="8" s="1"/>
  <c r="AN24" i="8"/>
  <c r="J8" i="9" s="1"/>
  <c r="O20" i="8"/>
  <c r="P20" i="8" s="1"/>
  <c r="Q20" i="8" s="1"/>
  <c r="AN20" i="8"/>
  <c r="J4" i="9" s="1"/>
  <c r="AN23" i="8"/>
  <c r="J7" i="9" s="1"/>
  <c r="O23" i="8"/>
  <c r="P23" i="8" s="1"/>
  <c r="Q23" i="8" s="1"/>
  <c r="AN19" i="8"/>
  <c r="J3" i="9" s="1"/>
  <c r="O19" i="8"/>
  <c r="P19" i="8" s="1"/>
  <c r="Q19" i="8" s="1"/>
  <c r="O22" i="8"/>
  <c r="P22" i="8" s="1"/>
  <c r="Q22" i="8" s="1"/>
  <c r="AN22" i="8"/>
  <c r="J6" i="9" s="1"/>
  <c r="O18" i="8"/>
  <c r="P18" i="8" s="1"/>
  <c r="AM26" i="8"/>
  <c r="K27" i="8"/>
  <c r="L27" i="8" s="1"/>
  <c r="M27" i="8" s="1"/>
  <c r="N28" i="8"/>
  <c r="J28" i="8"/>
  <c r="O27" i="8"/>
  <c r="P27" i="8" s="1"/>
  <c r="Q27" i="8" s="1"/>
  <c r="AN27" i="8"/>
  <c r="J11" i="9" s="1"/>
  <c r="AF25" i="8"/>
  <c r="B9" i="9" s="1"/>
  <c r="AK26" i="8"/>
  <c r="G10" i="9" s="1"/>
  <c r="P1" i="8"/>
  <c r="AG27" i="8"/>
  <c r="C11" i="9" s="1"/>
  <c r="AI27" i="8"/>
  <c r="E11" i="9" s="1"/>
  <c r="AJ27" i="8"/>
  <c r="F11" i="9" s="1"/>
  <c r="AH27" i="8"/>
  <c r="D11" i="9" s="1"/>
  <c r="AL27" i="8"/>
  <c r="H11" i="9" s="1"/>
  <c r="AE27" i="8"/>
  <c r="B29" i="8"/>
  <c r="E28" i="8"/>
  <c r="I28" i="8"/>
  <c r="I3" i="9"/>
  <c r="C28" i="8"/>
  <c r="G28" i="8"/>
  <c r="D28" i="8"/>
  <c r="F28" i="8"/>
  <c r="H28" i="8"/>
  <c r="A10" i="9"/>
  <c r="P21" i="8" l="1"/>
  <c r="O28" i="8"/>
  <c r="P28" i="8" s="1"/>
  <c r="Q28" i="8" s="1"/>
  <c r="AN28" i="8"/>
  <c r="J12" i="9" s="1"/>
  <c r="N29" i="8"/>
  <c r="J29" i="8"/>
  <c r="AM27" i="8"/>
  <c r="K28" i="8"/>
  <c r="L28" i="8" s="1"/>
  <c r="M28" i="8" s="1"/>
  <c r="AF26" i="8"/>
  <c r="B10" i="9" s="1"/>
  <c r="AK27" i="8"/>
  <c r="G11" i="9" s="1"/>
  <c r="A11" i="9"/>
  <c r="AG28" i="8"/>
  <c r="C12" i="9" s="1"/>
  <c r="AL28" i="8"/>
  <c r="H12" i="9" s="1"/>
  <c r="AH28" i="8"/>
  <c r="D12" i="9" s="1"/>
  <c r="AI28" i="8"/>
  <c r="E12" i="9" s="1"/>
  <c r="AJ28" i="8"/>
  <c r="F12" i="9" s="1"/>
  <c r="AE28" i="8"/>
  <c r="B30" i="8"/>
  <c r="E29" i="8"/>
  <c r="I29" i="8"/>
  <c r="I4" i="9"/>
  <c r="C29" i="8"/>
  <c r="G29" i="8"/>
  <c r="D29" i="8"/>
  <c r="F29" i="8"/>
  <c r="H29" i="8"/>
  <c r="Q1" i="8"/>
  <c r="Q18" i="8" s="1"/>
  <c r="AN18" i="8" s="1"/>
  <c r="J2" i="9" s="1"/>
  <c r="AM28" i="8" l="1"/>
  <c r="Q21" i="8"/>
  <c r="AN21" i="8" s="1"/>
  <c r="J5" i="9" s="1"/>
  <c r="O29" i="8"/>
  <c r="P29" i="8" s="1"/>
  <c r="Q29" i="8" s="1"/>
  <c r="AN29" i="8"/>
  <c r="J13" i="9" s="1"/>
  <c r="K29" i="8"/>
  <c r="L29" i="8" s="1"/>
  <c r="M29" i="8" s="1"/>
  <c r="J30" i="8"/>
  <c r="N30" i="8"/>
  <c r="I5" i="9"/>
  <c r="AK28" i="8"/>
  <c r="G12" i="9" s="1"/>
  <c r="AF27" i="8"/>
  <c r="B11" i="9" s="1"/>
  <c r="R1" i="8"/>
  <c r="AI29" i="8"/>
  <c r="E13" i="9" s="1"/>
  <c r="AG29" i="8"/>
  <c r="C13" i="9" s="1"/>
  <c r="AL29" i="8"/>
  <c r="H13" i="9" s="1"/>
  <c r="AH29" i="8"/>
  <c r="D13" i="9" s="1"/>
  <c r="AJ29" i="8"/>
  <c r="F13" i="9" s="1"/>
  <c r="AE29" i="8"/>
  <c r="B31" i="8"/>
  <c r="E30" i="8"/>
  <c r="I30" i="8"/>
  <c r="C30" i="8"/>
  <c r="G30" i="8"/>
  <c r="D30" i="8"/>
  <c r="F30" i="8"/>
  <c r="H30" i="8"/>
  <c r="A12" i="9"/>
  <c r="AM29" i="8" l="1"/>
  <c r="R18" i="8"/>
  <c r="R19" i="8"/>
  <c r="AO19" i="8" s="1"/>
  <c r="R20" i="8"/>
  <c r="AO20" i="8" s="1"/>
  <c r="R21" i="8"/>
  <c r="AO21" i="8" s="1"/>
  <c r="R22" i="8"/>
  <c r="AO22" i="8" s="1"/>
  <c r="R23" i="8"/>
  <c r="AO23" i="8" s="1"/>
  <c r="R24" i="8"/>
  <c r="AO24" i="8" s="1"/>
  <c r="R25" i="8"/>
  <c r="AO25" i="8" s="1"/>
  <c r="R26" i="8"/>
  <c r="AO26" i="8" s="1"/>
  <c r="R27" i="8"/>
  <c r="AO27" i="8" s="1"/>
  <c r="R28" i="8"/>
  <c r="AO28" i="8" s="1"/>
  <c r="R29" i="8"/>
  <c r="AO29" i="8" s="1"/>
  <c r="R30" i="8"/>
  <c r="AO30" i="8" s="1"/>
  <c r="O30" i="8"/>
  <c r="P30" i="8" s="1"/>
  <c r="Q30" i="8" s="1"/>
  <c r="AN30" i="8"/>
  <c r="J14" i="9" s="1"/>
  <c r="K30" i="8"/>
  <c r="L30" i="8" s="1"/>
  <c r="M30" i="8" s="1"/>
  <c r="R31" i="8"/>
  <c r="AO31" i="8" s="1"/>
  <c r="J31" i="8"/>
  <c r="N31" i="8"/>
  <c r="AF28" i="8"/>
  <c r="B12" i="9" s="1"/>
  <c r="AK29" i="8"/>
  <c r="G13" i="9" s="1"/>
  <c r="AI30" i="8"/>
  <c r="E14" i="9" s="1"/>
  <c r="AH30" i="8"/>
  <c r="D14" i="9" s="1"/>
  <c r="AG30" i="8"/>
  <c r="C14" i="9" s="1"/>
  <c r="AJ30" i="8"/>
  <c r="F14" i="9" s="1"/>
  <c r="AL30" i="8"/>
  <c r="H14" i="9" s="1"/>
  <c r="AE30" i="8"/>
  <c r="A13" i="9"/>
  <c r="B32" i="8"/>
  <c r="E31" i="8"/>
  <c r="I31" i="8"/>
  <c r="I6" i="9"/>
  <c r="C31" i="8"/>
  <c r="G31" i="8"/>
  <c r="D31" i="8"/>
  <c r="F31" i="8"/>
  <c r="H31" i="8"/>
  <c r="S1" i="8"/>
  <c r="T1" i="8" s="1"/>
  <c r="U1" i="8" s="1"/>
  <c r="V1" i="8" s="1"/>
  <c r="AM30" i="8" l="1"/>
  <c r="R32" i="8"/>
  <c r="AO32" i="8" s="1"/>
  <c r="N32" i="8"/>
  <c r="J32" i="8"/>
  <c r="O31" i="8"/>
  <c r="P31" i="8" s="1"/>
  <c r="Q31" i="8" s="1"/>
  <c r="K15" i="9"/>
  <c r="K31" i="8"/>
  <c r="L31" i="8" s="1"/>
  <c r="M31" i="8" s="1"/>
  <c r="AM31" i="8"/>
  <c r="AF29" i="8"/>
  <c r="B13" i="9" s="1"/>
  <c r="K12" i="9"/>
  <c r="K4" i="9"/>
  <c r="K11" i="9"/>
  <c r="K8" i="9"/>
  <c r="K3" i="9"/>
  <c r="K14" i="9"/>
  <c r="K10" i="9"/>
  <c r="K6" i="9"/>
  <c r="K2" i="9"/>
  <c r="AO18" i="8"/>
  <c r="K7" i="9"/>
  <c r="K13" i="9"/>
  <c r="K9" i="9"/>
  <c r="K5" i="9"/>
  <c r="AK30" i="8"/>
  <c r="G14" i="9" s="1"/>
  <c r="AG31" i="8"/>
  <c r="C15" i="9" s="1"/>
  <c r="AI31" i="8"/>
  <c r="E15" i="9" s="1"/>
  <c r="AJ31" i="8"/>
  <c r="F15" i="9" s="1"/>
  <c r="AL31" i="8"/>
  <c r="H15" i="9" s="1"/>
  <c r="AH31" i="8"/>
  <c r="D15" i="9" s="1"/>
  <c r="AE31" i="8"/>
  <c r="B33" i="8"/>
  <c r="E32" i="8"/>
  <c r="I32" i="8"/>
  <c r="I7" i="9"/>
  <c r="C32" i="8"/>
  <c r="G32" i="8"/>
  <c r="D32" i="8"/>
  <c r="F32" i="8"/>
  <c r="H32" i="8"/>
  <c r="A14" i="9"/>
  <c r="AN31" i="8" l="1"/>
  <c r="J15" i="9" s="1"/>
  <c r="K16" i="9"/>
  <c r="K32" i="8"/>
  <c r="L32" i="8" s="1"/>
  <c r="M32" i="8" s="1"/>
  <c r="O32" i="8"/>
  <c r="P32" i="8" s="1"/>
  <c r="Q32" i="8" s="1"/>
  <c r="R33" i="8"/>
  <c r="AO33" i="8" s="1"/>
  <c r="N33" i="8"/>
  <c r="J33" i="8"/>
  <c r="AC30" i="8"/>
  <c r="AD30" i="8"/>
  <c r="AB30" i="8"/>
  <c r="AA30" i="8"/>
  <c r="AA18" i="8"/>
  <c r="AB19" i="8"/>
  <c r="AC20" i="8"/>
  <c r="AB21" i="8"/>
  <c r="AB22" i="8"/>
  <c r="AB23" i="8"/>
  <c r="AB24" i="8"/>
  <c r="AB25" i="8"/>
  <c r="AA27" i="8"/>
  <c r="AA26" i="8"/>
  <c r="AA20" i="8"/>
  <c r="AA24" i="8"/>
  <c r="AB26" i="8"/>
  <c r="AD18" i="8"/>
  <c r="AC19" i="8"/>
  <c r="AB20" i="8"/>
  <c r="AC21" i="8"/>
  <c r="AC22" i="8"/>
  <c r="AC23" i="8"/>
  <c r="AC24" i="8"/>
  <c r="AC25" i="8"/>
  <c r="AB27" i="8"/>
  <c r="AD26" i="8"/>
  <c r="AC27" i="8"/>
  <c r="AC18" i="8"/>
  <c r="AA21" i="8"/>
  <c r="AA23" i="8"/>
  <c r="AD27" i="8"/>
  <c r="AB18" i="8"/>
  <c r="AD19" i="8"/>
  <c r="AD20" i="8"/>
  <c r="AD21" i="8"/>
  <c r="AD22" i="8"/>
  <c r="AD23" i="8"/>
  <c r="AD24" i="8"/>
  <c r="AD25" i="8"/>
  <c r="AC26" i="8"/>
  <c r="AA19" i="8"/>
  <c r="AA22" i="8"/>
  <c r="AA25" i="8"/>
  <c r="AA28" i="8"/>
  <c r="AB28" i="8"/>
  <c r="AC28" i="8"/>
  <c r="AD28" i="8"/>
  <c r="AD29" i="8"/>
  <c r="AB29" i="8"/>
  <c r="AA29" i="8"/>
  <c r="AC29" i="8"/>
  <c r="AF30" i="8"/>
  <c r="B14" i="9" s="1"/>
  <c r="AD31" i="8"/>
  <c r="AA31" i="8"/>
  <c r="AB31" i="8"/>
  <c r="AC31" i="8"/>
  <c r="K17" i="9"/>
  <c r="AL32" i="8"/>
  <c r="H16" i="9" s="1"/>
  <c r="AJ32" i="8"/>
  <c r="F16" i="9" s="1"/>
  <c r="AI32" i="8"/>
  <c r="E16" i="9" s="1"/>
  <c r="AG32" i="8"/>
  <c r="C16" i="9" s="1"/>
  <c r="AH32" i="8"/>
  <c r="D16" i="9" s="1"/>
  <c r="AE32" i="8"/>
  <c r="B34" i="8"/>
  <c r="E33" i="8"/>
  <c r="I33" i="8"/>
  <c r="I8" i="9"/>
  <c r="C33" i="8"/>
  <c r="G33" i="8"/>
  <c r="D33" i="8"/>
  <c r="F33" i="8"/>
  <c r="H33" i="8"/>
  <c r="AK31" i="8"/>
  <c r="G15" i="9" s="1"/>
  <c r="A15" i="9"/>
  <c r="AM32" i="8" l="1"/>
  <c r="AN32" i="8"/>
  <c r="J16" i="9" s="1"/>
  <c r="K33" i="8"/>
  <c r="L33" i="8" s="1"/>
  <c r="M33" i="8" s="1"/>
  <c r="O33" i="8"/>
  <c r="P33" i="8" s="1"/>
  <c r="Q33" i="8" s="1"/>
  <c r="AN33" i="8" s="1"/>
  <c r="J17" i="9" s="1"/>
  <c r="R34" i="8"/>
  <c r="AO34" i="8" s="1"/>
  <c r="J34" i="8"/>
  <c r="N34" i="8"/>
  <c r="AK32" i="8"/>
  <c r="G16" i="9" s="1"/>
  <c r="AD32" i="8"/>
  <c r="AA32" i="8"/>
  <c r="AB32" i="8"/>
  <c r="AC32" i="8"/>
  <c r="AF31" i="8"/>
  <c r="B15" i="9" s="1"/>
  <c r="B35" i="8"/>
  <c r="E34" i="8"/>
  <c r="I34" i="8"/>
  <c r="I9" i="9"/>
  <c r="C34" i="8"/>
  <c r="G34" i="8"/>
  <c r="D34" i="8"/>
  <c r="F34" i="8"/>
  <c r="H34" i="8"/>
  <c r="A16" i="9"/>
  <c r="AI33" i="8"/>
  <c r="E17" i="9" s="1"/>
  <c r="AG33" i="8"/>
  <c r="C17" i="9" s="1"/>
  <c r="AL33" i="8"/>
  <c r="H17" i="9" s="1"/>
  <c r="AH33" i="8"/>
  <c r="D17" i="9" s="1"/>
  <c r="AE33" i="8"/>
  <c r="AJ33" i="8"/>
  <c r="F17" i="9" s="1"/>
  <c r="AM33" i="8" l="1"/>
  <c r="R35" i="8"/>
  <c r="AO35" i="8" s="1"/>
  <c r="J35" i="8"/>
  <c r="N35" i="8"/>
  <c r="K18" i="9"/>
  <c r="O34" i="8"/>
  <c r="P34" i="8" s="1"/>
  <c r="Q34" i="8" s="1"/>
  <c r="AN34" i="8"/>
  <c r="J18" i="9" s="1"/>
  <c r="K34" i="8"/>
  <c r="L34" i="8" s="1"/>
  <c r="M34" i="8" s="1"/>
  <c r="AM34" i="8"/>
  <c r="AF32" i="8"/>
  <c r="B16" i="9" s="1"/>
  <c r="AK33" i="8"/>
  <c r="G17" i="9" s="1"/>
  <c r="AD33" i="8"/>
  <c r="AA33" i="8"/>
  <c r="AB33" i="8"/>
  <c r="AC33" i="8"/>
  <c r="A17" i="9"/>
  <c r="AE34" i="8"/>
  <c r="AK34" i="8" s="1"/>
  <c r="G18" i="9" s="1"/>
  <c r="AL34" i="8"/>
  <c r="H18" i="9" s="1"/>
  <c r="AH34" i="8"/>
  <c r="D18" i="9" s="1"/>
  <c r="AI34" i="8"/>
  <c r="E18" i="9" s="1"/>
  <c r="AJ34" i="8"/>
  <c r="F18" i="9" s="1"/>
  <c r="AG34" i="8"/>
  <c r="C18" i="9" s="1"/>
  <c r="B36" i="8"/>
  <c r="E35" i="8"/>
  <c r="I35" i="8"/>
  <c r="I10" i="9"/>
  <c r="C35" i="8"/>
  <c r="G35" i="8"/>
  <c r="D35" i="8"/>
  <c r="F35" i="8"/>
  <c r="H35" i="8"/>
  <c r="K19" i="9" l="1"/>
  <c r="R36" i="8"/>
  <c r="AO36" i="8" s="1"/>
  <c r="N36" i="8"/>
  <c r="J36" i="8"/>
  <c r="O35" i="8"/>
  <c r="P35" i="8" s="1"/>
  <c r="Q35" i="8" s="1"/>
  <c r="AN35" i="8"/>
  <c r="J19" i="9" s="1"/>
  <c r="K35" i="8"/>
  <c r="L35" i="8" s="1"/>
  <c r="M35" i="8" s="1"/>
  <c r="AM35" i="8" s="1"/>
  <c r="AF33" i="8"/>
  <c r="B17" i="9" s="1"/>
  <c r="AD34" i="8"/>
  <c r="AA34" i="8"/>
  <c r="AB34" i="8"/>
  <c r="AC34" i="8"/>
  <c r="AG35" i="8"/>
  <c r="C19" i="9" s="1"/>
  <c r="AI35" i="8"/>
  <c r="E19" i="9" s="1"/>
  <c r="AL35" i="8"/>
  <c r="H19" i="9" s="1"/>
  <c r="AH35" i="8"/>
  <c r="D19" i="9" s="1"/>
  <c r="AJ35" i="8"/>
  <c r="F19" i="9" s="1"/>
  <c r="AE35" i="8"/>
  <c r="AK35" i="8" s="1"/>
  <c r="G19" i="9" s="1"/>
  <c r="A18" i="9"/>
  <c r="AF34" i="8"/>
  <c r="B18" i="9" s="1"/>
  <c r="B37" i="8"/>
  <c r="E36" i="8"/>
  <c r="I36" i="8"/>
  <c r="I11" i="9"/>
  <c r="C36" i="8"/>
  <c r="G36" i="8"/>
  <c r="D36" i="8"/>
  <c r="F36" i="8"/>
  <c r="H36" i="8"/>
  <c r="K20" i="9" l="1"/>
  <c r="R37" i="8"/>
  <c r="AO37" i="8" s="1"/>
  <c r="N37" i="8"/>
  <c r="J37" i="8"/>
  <c r="K36" i="8"/>
  <c r="L36" i="8" s="1"/>
  <c r="M36" i="8" s="1"/>
  <c r="O36" i="8"/>
  <c r="P36" i="8" s="1"/>
  <c r="Q36" i="8" s="1"/>
  <c r="AD35" i="8"/>
  <c r="AA35" i="8"/>
  <c r="AB35" i="8"/>
  <c r="AC35" i="8"/>
  <c r="AE36" i="8"/>
  <c r="AK36" i="8" s="1"/>
  <c r="G20" i="9" s="1"/>
  <c r="AG36" i="8"/>
  <c r="C20" i="9" s="1"/>
  <c r="AL36" i="8"/>
  <c r="H20" i="9" s="1"/>
  <c r="AH36" i="8"/>
  <c r="D20" i="9" s="1"/>
  <c r="AJ36" i="8"/>
  <c r="F20" i="9" s="1"/>
  <c r="AI36" i="8"/>
  <c r="E20" i="9" s="1"/>
  <c r="B38" i="8"/>
  <c r="E37" i="8"/>
  <c r="I37" i="8"/>
  <c r="I12" i="9"/>
  <c r="C37" i="8"/>
  <c r="G37" i="8"/>
  <c r="D37" i="8"/>
  <c r="F37" i="8"/>
  <c r="H37" i="8"/>
  <c r="A19" i="9"/>
  <c r="AF35" i="8"/>
  <c r="B19" i="9" s="1"/>
  <c r="AN36" i="8" l="1"/>
  <c r="J20" i="9" s="1"/>
  <c r="AM36" i="8"/>
  <c r="R38" i="8"/>
  <c r="AO38" i="8" s="1"/>
  <c r="J38" i="8"/>
  <c r="N38" i="8"/>
  <c r="AM37" i="8"/>
  <c r="K37" i="8"/>
  <c r="L37" i="8" s="1"/>
  <c r="M37" i="8" s="1"/>
  <c r="O37" i="8"/>
  <c r="P37" i="8" s="1"/>
  <c r="Q37" i="8" s="1"/>
  <c r="AN37" i="8"/>
  <c r="J21" i="9" s="1"/>
  <c r="K21" i="9"/>
  <c r="AD36" i="8"/>
  <c r="AA36" i="8"/>
  <c r="AB36" i="8"/>
  <c r="AC36" i="8"/>
  <c r="B39" i="8"/>
  <c r="E38" i="8"/>
  <c r="I38" i="8"/>
  <c r="I13" i="9"/>
  <c r="C38" i="8"/>
  <c r="G38" i="8"/>
  <c r="D38" i="8"/>
  <c r="F38" i="8"/>
  <c r="H38" i="8"/>
  <c r="AI37" i="8"/>
  <c r="E21" i="9" s="1"/>
  <c r="AG37" i="8"/>
  <c r="C21" i="9" s="1"/>
  <c r="AE37" i="8"/>
  <c r="AK37" i="8" s="1"/>
  <c r="G21" i="9" s="1"/>
  <c r="AL37" i="8"/>
  <c r="H21" i="9" s="1"/>
  <c r="AH37" i="8"/>
  <c r="D21" i="9" s="1"/>
  <c r="AJ37" i="8"/>
  <c r="F21" i="9" s="1"/>
  <c r="A20" i="9"/>
  <c r="AF36" i="8"/>
  <c r="B20" i="9" s="1"/>
  <c r="K22" i="9" l="1"/>
  <c r="R39" i="8"/>
  <c r="AO39" i="8" s="1"/>
  <c r="J39" i="8"/>
  <c r="N39" i="8"/>
  <c r="O38" i="8"/>
  <c r="P38" i="8" s="1"/>
  <c r="Q38" i="8" s="1"/>
  <c r="AN38" i="8"/>
  <c r="J22" i="9" s="1"/>
  <c r="K38" i="8"/>
  <c r="L38" i="8" s="1"/>
  <c r="M38" i="8" s="1"/>
  <c r="AD37" i="8"/>
  <c r="AA37" i="8"/>
  <c r="AB37" i="8"/>
  <c r="AC37" i="8"/>
  <c r="AF37" i="8"/>
  <c r="B21" i="9" s="1"/>
  <c r="A21" i="9"/>
  <c r="AE38" i="8"/>
  <c r="AK38" i="8" s="1"/>
  <c r="G22" i="9" s="1"/>
  <c r="AI38" i="8"/>
  <c r="E22" i="9" s="1"/>
  <c r="AL38" i="8"/>
  <c r="H22" i="9" s="1"/>
  <c r="AG38" i="8"/>
  <c r="C22" i="9" s="1"/>
  <c r="AH38" i="8"/>
  <c r="D22" i="9" s="1"/>
  <c r="AJ38" i="8"/>
  <c r="F22" i="9" s="1"/>
  <c r="B40" i="8"/>
  <c r="E39" i="8"/>
  <c r="I39" i="8"/>
  <c r="I14" i="9"/>
  <c r="C39" i="8"/>
  <c r="G39" i="8"/>
  <c r="D39" i="8"/>
  <c r="F39" i="8"/>
  <c r="H39" i="8"/>
  <c r="AM38" i="8" l="1"/>
  <c r="R40" i="8"/>
  <c r="AO40" i="8" s="1"/>
  <c r="N40" i="8"/>
  <c r="J40" i="8"/>
  <c r="K23" i="9"/>
  <c r="O39" i="8"/>
  <c r="P39" i="8" s="1"/>
  <c r="Q39" i="8" s="1"/>
  <c r="K39" i="8"/>
  <c r="L39" i="8" s="1"/>
  <c r="M39" i="8" s="1"/>
  <c r="AD38" i="8"/>
  <c r="AA38" i="8"/>
  <c r="AB38" i="8"/>
  <c r="AC38" i="8"/>
  <c r="AG39" i="8"/>
  <c r="C23" i="9" s="1"/>
  <c r="AI39" i="8"/>
  <c r="E23" i="9" s="1"/>
  <c r="AL39" i="8"/>
  <c r="H23" i="9" s="1"/>
  <c r="AE39" i="8"/>
  <c r="AK39" i="8" s="1"/>
  <c r="G23" i="9" s="1"/>
  <c r="AH39" i="8"/>
  <c r="D23" i="9" s="1"/>
  <c r="AJ39" i="8"/>
  <c r="F23" i="9" s="1"/>
  <c r="AF38" i="8"/>
  <c r="B22" i="9" s="1"/>
  <c r="A22" i="9"/>
  <c r="B41" i="8"/>
  <c r="F40" i="8"/>
  <c r="C40" i="8"/>
  <c r="G40" i="8"/>
  <c r="D40" i="8"/>
  <c r="H40" i="8"/>
  <c r="I40" i="8"/>
  <c r="I15" i="9"/>
  <c r="E40" i="8"/>
  <c r="AN39" i="8" l="1"/>
  <c r="J23" i="9" s="1"/>
  <c r="K24" i="9"/>
  <c r="AM39" i="8"/>
  <c r="R41" i="8"/>
  <c r="AO41" i="8" s="1"/>
  <c r="N41" i="8"/>
  <c r="J41" i="8"/>
  <c r="K40" i="8"/>
  <c r="L40" i="8" s="1"/>
  <c r="M40" i="8" s="1"/>
  <c r="O40" i="8"/>
  <c r="P40" i="8" s="1"/>
  <c r="Q40" i="8" s="1"/>
  <c r="AN40" i="8"/>
  <c r="J24" i="9" s="1"/>
  <c r="AD39" i="8"/>
  <c r="AA39" i="8"/>
  <c r="AB39" i="8"/>
  <c r="AC39" i="8"/>
  <c r="A23" i="9"/>
  <c r="AF39" i="8"/>
  <c r="B23" i="9" s="1"/>
  <c r="AE40" i="8"/>
  <c r="AK40" i="8" s="1"/>
  <c r="G24" i="9" s="1"/>
  <c r="AL40" i="8"/>
  <c r="H24" i="9" s="1"/>
  <c r="AI40" i="8"/>
  <c r="E24" i="9" s="1"/>
  <c r="AH40" i="8"/>
  <c r="D24" i="9" s="1"/>
  <c r="AG40" i="8"/>
  <c r="C24" i="9" s="1"/>
  <c r="AJ40" i="8"/>
  <c r="F24" i="9" s="1"/>
  <c r="B42" i="8"/>
  <c r="F41" i="8"/>
  <c r="C41" i="8"/>
  <c r="G41" i="8"/>
  <c r="D41" i="8"/>
  <c r="H41" i="8"/>
  <c r="I41" i="8"/>
  <c r="I16" i="9"/>
  <c r="E41" i="8"/>
  <c r="AM40" i="8" l="1"/>
  <c r="K41" i="8"/>
  <c r="L41" i="8" s="1"/>
  <c r="M41" i="8" s="1"/>
  <c r="O41" i="8"/>
  <c r="P41" i="8" s="1"/>
  <c r="Q41" i="8" s="1"/>
  <c r="R42" i="8"/>
  <c r="AO42" i="8" s="1"/>
  <c r="J42" i="8"/>
  <c r="N42" i="8"/>
  <c r="K25" i="9"/>
  <c r="AD40" i="8"/>
  <c r="AA40" i="8"/>
  <c r="AB40" i="8"/>
  <c r="AC40" i="8"/>
  <c r="B43" i="8"/>
  <c r="F42" i="8"/>
  <c r="C42" i="8"/>
  <c r="G42" i="8"/>
  <c r="D42" i="8"/>
  <c r="H42" i="8"/>
  <c r="I42" i="8"/>
  <c r="I17" i="9"/>
  <c r="E42" i="8"/>
  <c r="AI41" i="8"/>
  <c r="E25" i="9" s="1"/>
  <c r="AG41" i="8"/>
  <c r="C25" i="9" s="1"/>
  <c r="AL41" i="8"/>
  <c r="H25" i="9" s="1"/>
  <c r="AH41" i="8"/>
  <c r="D25" i="9" s="1"/>
  <c r="AE41" i="8"/>
  <c r="AK41" i="8" s="1"/>
  <c r="G25" i="9" s="1"/>
  <c r="AJ41" i="8"/>
  <c r="F25" i="9" s="1"/>
  <c r="A24" i="9"/>
  <c r="AF40" i="8"/>
  <c r="B24" i="9" s="1"/>
  <c r="AM41" i="8" l="1"/>
  <c r="AN41" i="8"/>
  <c r="J25" i="9" s="1"/>
  <c r="K42" i="8"/>
  <c r="L42" i="8" s="1"/>
  <c r="M42" i="8" s="1"/>
  <c r="AM42" i="8"/>
  <c r="R43" i="8"/>
  <c r="AO43" i="8" s="1"/>
  <c r="J43" i="8"/>
  <c r="N43" i="8"/>
  <c r="O42" i="8"/>
  <c r="P42" i="8" s="1"/>
  <c r="Q42" i="8" s="1"/>
  <c r="K26" i="9"/>
  <c r="AD41" i="8"/>
  <c r="AA41" i="8"/>
  <c r="AB41" i="8"/>
  <c r="AC41" i="8"/>
  <c r="AF41" i="8"/>
  <c r="B25" i="9" s="1"/>
  <c r="A25" i="9"/>
  <c r="AE42" i="8"/>
  <c r="AK42" i="8" s="1"/>
  <c r="G26" i="9" s="1"/>
  <c r="AL42" i="8"/>
  <c r="H26" i="9" s="1"/>
  <c r="AH42" i="8"/>
  <c r="D26" i="9" s="1"/>
  <c r="AI42" i="8"/>
  <c r="E26" i="9" s="1"/>
  <c r="AJ42" i="8"/>
  <c r="F26" i="9" s="1"/>
  <c r="AG42" i="8"/>
  <c r="C26" i="9" s="1"/>
  <c r="B44" i="8"/>
  <c r="F43" i="8"/>
  <c r="C43" i="8"/>
  <c r="G43" i="8"/>
  <c r="D43" i="8"/>
  <c r="H43" i="8"/>
  <c r="I43" i="8"/>
  <c r="I18" i="9"/>
  <c r="E43" i="8"/>
  <c r="AN42" i="8" l="1"/>
  <c r="J26" i="9" s="1"/>
  <c r="K27" i="9"/>
  <c r="K43" i="8"/>
  <c r="L43" i="8" s="1"/>
  <c r="M43" i="8" s="1"/>
  <c r="R44" i="8"/>
  <c r="AO44" i="8" s="1"/>
  <c r="N44" i="8"/>
  <c r="J44" i="8"/>
  <c r="O43" i="8"/>
  <c r="P43" i="8" s="1"/>
  <c r="Q43" i="8" s="1"/>
  <c r="AD42" i="8"/>
  <c r="AA42" i="8"/>
  <c r="AB42" i="8"/>
  <c r="AC42" i="8"/>
  <c r="B45" i="8"/>
  <c r="F44" i="8"/>
  <c r="C44" i="8"/>
  <c r="G44" i="8"/>
  <c r="D44" i="8"/>
  <c r="H44" i="8"/>
  <c r="I44" i="8"/>
  <c r="I19" i="9"/>
  <c r="E44" i="8"/>
  <c r="AG43" i="8"/>
  <c r="C27" i="9" s="1"/>
  <c r="AI43" i="8"/>
  <c r="E27" i="9" s="1"/>
  <c r="AL43" i="8"/>
  <c r="H27" i="9" s="1"/>
  <c r="AH43" i="8"/>
  <c r="D27" i="9" s="1"/>
  <c r="AJ43" i="8"/>
  <c r="F27" i="9" s="1"/>
  <c r="AE43" i="8"/>
  <c r="AK43" i="8" s="1"/>
  <c r="G27" i="9" s="1"/>
  <c r="A26" i="9"/>
  <c r="AF42" i="8"/>
  <c r="B26" i="9" s="1"/>
  <c r="AM43" i="8" l="1"/>
  <c r="AN43" i="8"/>
  <c r="J27" i="9" s="1"/>
  <c r="K28" i="9"/>
  <c r="O44" i="8"/>
  <c r="P44" i="8" s="1"/>
  <c r="Q44" i="8" s="1"/>
  <c r="R45" i="8"/>
  <c r="AO45" i="8" s="1"/>
  <c r="J45" i="8"/>
  <c r="N45" i="8"/>
  <c r="K44" i="8"/>
  <c r="L44" i="8" s="1"/>
  <c r="M44" i="8" s="1"/>
  <c r="AM44" i="8" s="1"/>
  <c r="AD43" i="8"/>
  <c r="AA43" i="8"/>
  <c r="AB43" i="8"/>
  <c r="AC43" i="8"/>
  <c r="A27" i="9"/>
  <c r="AF43" i="8"/>
  <c r="B27" i="9" s="1"/>
  <c r="AE44" i="8"/>
  <c r="AK44" i="8" s="1"/>
  <c r="G28" i="9" s="1"/>
  <c r="AG44" i="8"/>
  <c r="C28" i="9" s="1"/>
  <c r="AL44" i="8"/>
  <c r="H28" i="9" s="1"/>
  <c r="AH44" i="8"/>
  <c r="D28" i="9" s="1"/>
  <c r="AJ44" i="8"/>
  <c r="F28" i="9" s="1"/>
  <c r="AI44" i="8"/>
  <c r="E28" i="9" s="1"/>
  <c r="B46" i="8"/>
  <c r="F45" i="8"/>
  <c r="C45" i="8"/>
  <c r="G45" i="8"/>
  <c r="D45" i="8"/>
  <c r="H45" i="8"/>
  <c r="I45" i="8"/>
  <c r="I20" i="9"/>
  <c r="E45" i="8"/>
  <c r="AN44" i="8" l="1"/>
  <c r="J28" i="9" s="1"/>
  <c r="K29" i="9"/>
  <c r="R46" i="8"/>
  <c r="AO46" i="8" s="1"/>
  <c r="N46" i="8"/>
  <c r="J46" i="8"/>
  <c r="O45" i="8"/>
  <c r="P45" i="8" s="1"/>
  <c r="Q45" i="8" s="1"/>
  <c r="AN45" i="8" s="1"/>
  <c r="J29" i="9" s="1"/>
  <c r="K45" i="8"/>
  <c r="L45" i="8" s="1"/>
  <c r="M45" i="8" s="1"/>
  <c r="AD44" i="8"/>
  <c r="AA44" i="8"/>
  <c r="AB44" i="8"/>
  <c r="AC44" i="8"/>
  <c r="AI45" i="8"/>
  <c r="E29" i="9" s="1"/>
  <c r="AG45" i="8"/>
  <c r="C29" i="9" s="1"/>
  <c r="AE45" i="8"/>
  <c r="AK45" i="8" s="1"/>
  <c r="G29" i="9" s="1"/>
  <c r="AL45" i="8"/>
  <c r="H29" i="9" s="1"/>
  <c r="AH45" i="8"/>
  <c r="D29" i="9" s="1"/>
  <c r="AJ45" i="8"/>
  <c r="F29" i="9" s="1"/>
  <c r="A28" i="9"/>
  <c r="AF44" i="8"/>
  <c r="B28" i="9" s="1"/>
  <c r="B47" i="8"/>
  <c r="F46" i="8"/>
  <c r="C46" i="8"/>
  <c r="G46" i="8"/>
  <c r="D46" i="8"/>
  <c r="H46" i="8"/>
  <c r="I46" i="8"/>
  <c r="I21" i="9"/>
  <c r="E46" i="8"/>
  <c r="AM45" i="8" l="1"/>
  <c r="K30" i="9"/>
  <c r="R47" i="8"/>
  <c r="AO47" i="8" s="1"/>
  <c r="N47" i="8"/>
  <c r="J47" i="8"/>
  <c r="K46" i="8"/>
  <c r="L46" i="8" s="1"/>
  <c r="M46" i="8" s="1"/>
  <c r="O46" i="8"/>
  <c r="P46" i="8" s="1"/>
  <c r="Q46" i="8" s="1"/>
  <c r="AN46" i="8"/>
  <c r="J30" i="9" s="1"/>
  <c r="AD45" i="8"/>
  <c r="AA45" i="8"/>
  <c r="AB45" i="8"/>
  <c r="AC45" i="8"/>
  <c r="AE46" i="8"/>
  <c r="AK46" i="8" s="1"/>
  <c r="G30" i="9" s="1"/>
  <c r="AI46" i="8"/>
  <c r="E30" i="9" s="1"/>
  <c r="AL46" i="8"/>
  <c r="H30" i="9" s="1"/>
  <c r="AG46" i="8"/>
  <c r="C30" i="9" s="1"/>
  <c r="AH46" i="8"/>
  <c r="D30" i="9" s="1"/>
  <c r="AJ46" i="8"/>
  <c r="F30" i="9" s="1"/>
  <c r="AF45" i="8"/>
  <c r="B29" i="9" s="1"/>
  <c r="A29" i="9"/>
  <c r="B48" i="8"/>
  <c r="F47" i="8"/>
  <c r="C47" i="8"/>
  <c r="G47" i="8"/>
  <c r="D47" i="8"/>
  <c r="H47" i="8"/>
  <c r="I47" i="8"/>
  <c r="I22" i="9"/>
  <c r="E47" i="8"/>
  <c r="AM46" i="8" l="1"/>
  <c r="K47" i="8"/>
  <c r="L47" i="8" s="1"/>
  <c r="M47" i="8" s="1"/>
  <c r="R48" i="8"/>
  <c r="AO48" i="8" s="1"/>
  <c r="J48" i="8"/>
  <c r="N48" i="8"/>
  <c r="O47" i="8"/>
  <c r="P47" i="8" s="1"/>
  <c r="Q47" i="8" s="1"/>
  <c r="K31" i="9"/>
  <c r="AD46" i="8"/>
  <c r="AA46" i="8"/>
  <c r="AB46" i="8"/>
  <c r="AC46" i="8"/>
  <c r="AG47" i="8"/>
  <c r="C31" i="9" s="1"/>
  <c r="AI47" i="8"/>
  <c r="E31" i="9" s="1"/>
  <c r="AL47" i="8"/>
  <c r="H31" i="9" s="1"/>
  <c r="AE47" i="8"/>
  <c r="AK47" i="8" s="1"/>
  <c r="G31" i="9" s="1"/>
  <c r="AH47" i="8"/>
  <c r="D31" i="9" s="1"/>
  <c r="AJ47" i="8"/>
  <c r="F31" i="9" s="1"/>
  <c r="B49" i="8"/>
  <c r="F48" i="8"/>
  <c r="C48" i="8"/>
  <c r="G48" i="8"/>
  <c r="D48" i="8"/>
  <c r="H48" i="8"/>
  <c r="I48" i="8"/>
  <c r="I23" i="9"/>
  <c r="E48" i="8"/>
  <c r="A30" i="9"/>
  <c r="AF46" i="8"/>
  <c r="B30" i="9" s="1"/>
  <c r="AM47" i="8" l="1"/>
  <c r="AN47" i="8"/>
  <c r="J31" i="9" s="1"/>
  <c r="K48" i="8"/>
  <c r="L48" i="8" s="1"/>
  <c r="M48" i="8" s="1"/>
  <c r="R49" i="8"/>
  <c r="AO49" i="8" s="1"/>
  <c r="N49" i="8"/>
  <c r="J49" i="8"/>
  <c r="O48" i="8"/>
  <c r="P48" i="8" s="1"/>
  <c r="Q48" i="8" s="1"/>
  <c r="K32" i="9"/>
  <c r="AD47" i="8"/>
  <c r="AA47" i="8"/>
  <c r="AB47" i="8"/>
  <c r="AC47" i="8"/>
  <c r="B50" i="8"/>
  <c r="F49" i="8"/>
  <c r="C49" i="8"/>
  <c r="G49" i="8"/>
  <c r="D49" i="8"/>
  <c r="H49" i="8"/>
  <c r="I49" i="8"/>
  <c r="I24" i="9"/>
  <c r="E49" i="8"/>
  <c r="A31" i="9"/>
  <c r="AF47" i="8"/>
  <c r="B31" i="9" s="1"/>
  <c r="AE48" i="8"/>
  <c r="AK48" i="8" s="1"/>
  <c r="G32" i="9" s="1"/>
  <c r="AL48" i="8"/>
  <c r="H32" i="9" s="1"/>
  <c r="AI48" i="8"/>
  <c r="E32" i="9" s="1"/>
  <c r="AH48" i="8"/>
  <c r="D32" i="9" s="1"/>
  <c r="AG48" i="8"/>
  <c r="C32" i="9" s="1"/>
  <c r="AJ48" i="8"/>
  <c r="F32" i="9" s="1"/>
  <c r="AN48" i="8" l="1"/>
  <c r="J32" i="9" s="1"/>
  <c r="AM48" i="8"/>
  <c r="K33" i="9"/>
  <c r="O49" i="8"/>
  <c r="P49" i="8" s="1"/>
  <c r="Q49" i="8" s="1"/>
  <c r="AN49" i="8"/>
  <c r="J33" i="9" s="1"/>
  <c r="R50" i="8"/>
  <c r="AO50" i="8" s="1"/>
  <c r="J50" i="8"/>
  <c r="N50" i="8"/>
  <c r="K49" i="8"/>
  <c r="L49" i="8" s="1"/>
  <c r="M49" i="8" s="1"/>
  <c r="AD48" i="8"/>
  <c r="AA48" i="8"/>
  <c r="AB48" i="8"/>
  <c r="AC48" i="8"/>
  <c r="A32" i="9"/>
  <c r="AF48" i="8"/>
  <c r="B32" i="9" s="1"/>
  <c r="AI49" i="8"/>
  <c r="E33" i="9" s="1"/>
  <c r="AG49" i="8"/>
  <c r="C33" i="9" s="1"/>
  <c r="AL49" i="8"/>
  <c r="H33" i="9" s="1"/>
  <c r="AH49" i="8"/>
  <c r="D33" i="9" s="1"/>
  <c r="AE49" i="8"/>
  <c r="AK49" i="8" s="1"/>
  <c r="G33" i="9" s="1"/>
  <c r="AJ49" i="8"/>
  <c r="F33" i="9" s="1"/>
  <c r="B51" i="8"/>
  <c r="F50" i="8"/>
  <c r="C50" i="8"/>
  <c r="G50" i="8"/>
  <c r="D50" i="8"/>
  <c r="H50" i="8"/>
  <c r="I50" i="8"/>
  <c r="I25" i="9"/>
  <c r="E50" i="8"/>
  <c r="AM49" i="8" l="1"/>
  <c r="K34" i="9"/>
  <c r="O50" i="8"/>
  <c r="P50" i="8" s="1"/>
  <c r="Q50" i="8" s="1"/>
  <c r="K50" i="8"/>
  <c r="L50" i="8" s="1"/>
  <c r="M50" i="8" s="1"/>
  <c r="R51" i="8"/>
  <c r="AO51" i="8" s="1"/>
  <c r="N51" i="8"/>
  <c r="J51" i="8"/>
  <c r="AD49" i="8"/>
  <c r="AA49" i="8"/>
  <c r="AC49" i="8"/>
  <c r="AB49" i="8"/>
  <c r="AF49" i="8"/>
  <c r="B33" i="9" s="1"/>
  <c r="A33" i="9"/>
  <c r="AE50" i="8"/>
  <c r="AK50" i="8" s="1"/>
  <c r="G34" i="9" s="1"/>
  <c r="AL50" i="8"/>
  <c r="H34" i="9" s="1"/>
  <c r="AH50" i="8"/>
  <c r="D34" i="9" s="1"/>
  <c r="AI50" i="8"/>
  <c r="E34" i="9" s="1"/>
  <c r="AJ50" i="8"/>
  <c r="F34" i="9" s="1"/>
  <c r="AG50" i="8"/>
  <c r="C34" i="9" s="1"/>
  <c r="B52" i="8"/>
  <c r="D51" i="8"/>
  <c r="H51" i="8"/>
  <c r="E51" i="8"/>
  <c r="I51" i="8"/>
  <c r="I26" i="9"/>
  <c r="F51" i="8"/>
  <c r="G51" i="8"/>
  <c r="C51" i="8"/>
  <c r="AN50" i="8" l="1"/>
  <c r="J34" i="9" s="1"/>
  <c r="AM50" i="8"/>
  <c r="K35" i="9"/>
  <c r="R52" i="8"/>
  <c r="AO52" i="8" s="1"/>
  <c r="J52" i="8"/>
  <c r="N52" i="8"/>
  <c r="K51" i="8"/>
  <c r="L51" i="8" s="1"/>
  <c r="M51" i="8" s="1"/>
  <c r="AM51" i="8"/>
  <c r="O51" i="8"/>
  <c r="P51" i="8" s="1"/>
  <c r="Q51" i="8" s="1"/>
  <c r="AN51" i="8"/>
  <c r="J35" i="9" s="1"/>
  <c r="AD50" i="8"/>
  <c r="AA50" i="8"/>
  <c r="AB50" i="8"/>
  <c r="AC50" i="8"/>
  <c r="A34" i="9"/>
  <c r="AF50" i="8"/>
  <c r="B34" i="9" s="1"/>
  <c r="AG51" i="8"/>
  <c r="C35" i="9" s="1"/>
  <c r="AI51" i="8"/>
  <c r="E35" i="9" s="1"/>
  <c r="AL51" i="8"/>
  <c r="H35" i="9" s="1"/>
  <c r="AH51" i="8"/>
  <c r="D35" i="9" s="1"/>
  <c r="AJ51" i="8"/>
  <c r="F35" i="9" s="1"/>
  <c r="AE51" i="8"/>
  <c r="AK51" i="8"/>
  <c r="G35" i="9" s="1"/>
  <c r="B53" i="8"/>
  <c r="D52" i="8"/>
  <c r="H52" i="8"/>
  <c r="E52" i="8"/>
  <c r="I52" i="8"/>
  <c r="I27" i="9"/>
  <c r="F52" i="8"/>
  <c r="G52" i="8"/>
  <c r="C52" i="8"/>
  <c r="R53" i="8" l="1"/>
  <c r="AO53" i="8" s="1"/>
  <c r="N53" i="8"/>
  <c r="J53" i="8"/>
  <c r="O52" i="8"/>
  <c r="P52" i="8" s="1"/>
  <c r="Q52" i="8" s="1"/>
  <c r="AN52" i="8"/>
  <c r="J36" i="9" s="1"/>
  <c r="K52" i="8"/>
  <c r="L52" i="8" s="1"/>
  <c r="M52" i="8" s="1"/>
  <c r="K36" i="9"/>
  <c r="AD51" i="8"/>
  <c r="AA51" i="8"/>
  <c r="AC51" i="8"/>
  <c r="AB51" i="8"/>
  <c r="AE52" i="8"/>
  <c r="AG52" i="8"/>
  <c r="C36" i="9" s="1"/>
  <c r="AL52" i="8"/>
  <c r="H36" i="9" s="1"/>
  <c r="AK52" i="8"/>
  <c r="G36" i="9" s="1"/>
  <c r="AH52" i="8"/>
  <c r="D36" i="9" s="1"/>
  <c r="AJ52" i="8"/>
  <c r="F36" i="9" s="1"/>
  <c r="AI52" i="8"/>
  <c r="E36" i="9" s="1"/>
  <c r="A35" i="9"/>
  <c r="AF51" i="8"/>
  <c r="B35" i="9" s="1"/>
  <c r="B54" i="8"/>
  <c r="D53" i="8"/>
  <c r="H53" i="8"/>
  <c r="E53" i="8"/>
  <c r="I53" i="8"/>
  <c r="I28" i="9"/>
  <c r="F53" i="8"/>
  <c r="G53" i="8"/>
  <c r="C53" i="8"/>
  <c r="AM52" i="8" l="1"/>
  <c r="K37" i="9"/>
  <c r="R54" i="8"/>
  <c r="AO54" i="8" s="1"/>
  <c r="J54" i="8"/>
  <c r="N54" i="8"/>
  <c r="K53" i="8"/>
  <c r="L53" i="8" s="1"/>
  <c r="M53" i="8" s="1"/>
  <c r="O53" i="8"/>
  <c r="P53" i="8" s="1"/>
  <c r="Q53" i="8" s="1"/>
  <c r="AN53" i="8"/>
  <c r="J37" i="9" s="1"/>
  <c r="AD52" i="8"/>
  <c r="AA52" i="8"/>
  <c r="AB52" i="8"/>
  <c r="AC52" i="8"/>
  <c r="AI53" i="8"/>
  <c r="E37" i="9" s="1"/>
  <c r="AG53" i="8"/>
  <c r="C37" i="9" s="1"/>
  <c r="AE53" i="8"/>
  <c r="AL53" i="8"/>
  <c r="H37" i="9" s="1"/>
  <c r="AH53" i="8"/>
  <c r="D37" i="9" s="1"/>
  <c r="AJ53" i="8"/>
  <c r="F37" i="9" s="1"/>
  <c r="AK53" i="8"/>
  <c r="G37" i="9" s="1"/>
  <c r="B55" i="8"/>
  <c r="D54" i="8"/>
  <c r="H54" i="8"/>
  <c r="E54" i="8"/>
  <c r="I54" i="8"/>
  <c r="I29" i="9"/>
  <c r="F54" i="8"/>
  <c r="G54" i="8"/>
  <c r="C54" i="8"/>
  <c r="A36" i="9"/>
  <c r="AF52" i="8"/>
  <c r="B36" i="9" s="1"/>
  <c r="AM53" i="8" l="1"/>
  <c r="R55" i="8"/>
  <c r="AO55" i="8" s="1"/>
  <c r="J55" i="8"/>
  <c r="N55" i="8"/>
  <c r="K38" i="9"/>
  <c r="O54" i="8"/>
  <c r="P54" i="8" s="1"/>
  <c r="Q54" i="8" s="1"/>
  <c r="K54" i="8"/>
  <c r="L54" i="8" s="1"/>
  <c r="M54" i="8" s="1"/>
  <c r="AD53" i="8"/>
  <c r="AA53" i="8"/>
  <c r="AB53" i="8"/>
  <c r="AC53" i="8"/>
  <c r="B56" i="8"/>
  <c r="D55" i="8"/>
  <c r="H55" i="8"/>
  <c r="E55" i="8"/>
  <c r="I55" i="8"/>
  <c r="I30" i="9"/>
  <c r="F55" i="8"/>
  <c r="G55" i="8"/>
  <c r="C55" i="8"/>
  <c r="AE54" i="8"/>
  <c r="AI54" i="8"/>
  <c r="E38" i="9" s="1"/>
  <c r="AL54" i="8"/>
  <c r="H38" i="9" s="1"/>
  <c r="AK54" i="8"/>
  <c r="G38" i="9" s="1"/>
  <c r="AG54" i="8"/>
  <c r="C38" i="9" s="1"/>
  <c r="AH54" i="8"/>
  <c r="D38" i="9" s="1"/>
  <c r="AJ54" i="8"/>
  <c r="F38" i="9" s="1"/>
  <c r="AF53" i="8"/>
  <c r="B37" i="9" s="1"/>
  <c r="A37" i="9"/>
  <c r="AM54" i="8" l="1"/>
  <c r="AN54" i="8"/>
  <c r="J38" i="9" s="1"/>
  <c r="K39" i="9"/>
  <c r="R56" i="8"/>
  <c r="AO56" i="8" s="1"/>
  <c r="J56" i="8"/>
  <c r="N56" i="8"/>
  <c r="O55" i="8"/>
  <c r="P55" i="8" s="1"/>
  <c r="Q55" i="8" s="1"/>
  <c r="AN55" i="8"/>
  <c r="J39" i="9" s="1"/>
  <c r="K55" i="8"/>
  <c r="L55" i="8" s="1"/>
  <c r="M55" i="8" s="1"/>
  <c r="AD54" i="8"/>
  <c r="AA54" i="8"/>
  <c r="AB54" i="8"/>
  <c r="AC54" i="8"/>
  <c r="A38" i="9"/>
  <c r="AF54" i="8"/>
  <c r="B38" i="9" s="1"/>
  <c r="AG55" i="8"/>
  <c r="C39" i="9" s="1"/>
  <c r="AI55" i="8"/>
  <c r="E39" i="9" s="1"/>
  <c r="AL55" i="8"/>
  <c r="H39" i="9" s="1"/>
  <c r="AE55" i="8"/>
  <c r="AH55" i="8"/>
  <c r="D39" i="9" s="1"/>
  <c r="AJ55" i="8"/>
  <c r="F39" i="9" s="1"/>
  <c r="AK55" i="8"/>
  <c r="G39" i="9" s="1"/>
  <c r="B57" i="8"/>
  <c r="D56" i="8"/>
  <c r="H56" i="8"/>
  <c r="E56" i="8"/>
  <c r="I56" i="8"/>
  <c r="I31" i="9"/>
  <c r="F56" i="8"/>
  <c r="G56" i="8"/>
  <c r="C56" i="8"/>
  <c r="AM55" i="8" l="1"/>
  <c r="K40" i="9"/>
  <c r="R57" i="8"/>
  <c r="AO57" i="8" s="1"/>
  <c r="J57" i="8"/>
  <c r="N57" i="8"/>
  <c r="O56" i="8"/>
  <c r="P56" i="8" s="1"/>
  <c r="Q56" i="8" s="1"/>
  <c r="AN56" i="8"/>
  <c r="J40" i="9" s="1"/>
  <c r="K56" i="8"/>
  <c r="L56" i="8" s="1"/>
  <c r="M56" i="8" s="1"/>
  <c r="AM56" i="8" s="1"/>
  <c r="AD55" i="8"/>
  <c r="AA55" i="8"/>
  <c r="AB55" i="8"/>
  <c r="AC55" i="8"/>
  <c r="B58" i="8"/>
  <c r="D57" i="8"/>
  <c r="H57" i="8"/>
  <c r="E57" i="8"/>
  <c r="I57" i="8"/>
  <c r="I32" i="9"/>
  <c r="F57" i="8"/>
  <c r="G57" i="8"/>
  <c r="C57" i="8"/>
  <c r="A39" i="9"/>
  <c r="AF55" i="8"/>
  <c r="B39" i="9" s="1"/>
  <c r="AE56" i="8"/>
  <c r="AL56" i="8"/>
  <c r="H40" i="9" s="1"/>
  <c r="AK56" i="8"/>
  <c r="G40" i="9" s="1"/>
  <c r="AI56" i="8"/>
  <c r="E40" i="9" s="1"/>
  <c r="AH56" i="8"/>
  <c r="D40" i="9" s="1"/>
  <c r="AG56" i="8"/>
  <c r="C40" i="9" s="1"/>
  <c r="AJ56" i="8"/>
  <c r="F40" i="9" s="1"/>
  <c r="K41" i="9" l="1"/>
  <c r="O57" i="8"/>
  <c r="P57" i="8" s="1"/>
  <c r="Q57" i="8" s="1"/>
  <c r="AN57" i="8"/>
  <c r="J41" i="9" s="1"/>
  <c r="R58" i="8"/>
  <c r="AO58" i="8" s="1"/>
  <c r="J58" i="8"/>
  <c r="N58" i="8"/>
  <c r="K57" i="8"/>
  <c r="L57" i="8" s="1"/>
  <c r="M57" i="8" s="1"/>
  <c r="AD56" i="8"/>
  <c r="AA56" i="8"/>
  <c r="AB56" i="8"/>
  <c r="AC56" i="8"/>
  <c r="A40" i="9"/>
  <c r="AF56" i="8"/>
  <c r="B40" i="9" s="1"/>
  <c r="AI57" i="8"/>
  <c r="E41" i="9" s="1"/>
  <c r="AG57" i="8"/>
  <c r="C41" i="9" s="1"/>
  <c r="AL57" i="8"/>
  <c r="H41" i="9" s="1"/>
  <c r="AH57" i="8"/>
  <c r="D41" i="9" s="1"/>
  <c r="AE57" i="8"/>
  <c r="AJ57" i="8"/>
  <c r="F41" i="9" s="1"/>
  <c r="AK57" i="8"/>
  <c r="G41" i="9" s="1"/>
  <c r="B59" i="8"/>
  <c r="D58" i="8"/>
  <c r="H58" i="8"/>
  <c r="E58" i="8"/>
  <c r="I58" i="8"/>
  <c r="I33" i="9"/>
  <c r="F58" i="8"/>
  <c r="G58" i="8"/>
  <c r="C58" i="8"/>
  <c r="AM57" i="8" l="1"/>
  <c r="K58" i="8"/>
  <c r="L58" i="8" s="1"/>
  <c r="M58" i="8" s="1"/>
  <c r="R59" i="8"/>
  <c r="AO59" i="8" s="1"/>
  <c r="J59" i="8"/>
  <c r="N59" i="8"/>
  <c r="O58" i="8"/>
  <c r="P58" i="8" s="1"/>
  <c r="Q58" i="8" s="1"/>
  <c r="AN58" i="8"/>
  <c r="J42" i="9" s="1"/>
  <c r="K42" i="9"/>
  <c r="AD57" i="8"/>
  <c r="AA57" i="8"/>
  <c r="AB57" i="8"/>
  <c r="AC57" i="8"/>
  <c r="AE58" i="8"/>
  <c r="AL58" i="8"/>
  <c r="H42" i="9" s="1"/>
  <c r="AK58" i="8"/>
  <c r="G42" i="9" s="1"/>
  <c r="AH58" i="8"/>
  <c r="D42" i="9" s="1"/>
  <c r="AI58" i="8"/>
  <c r="E42" i="9" s="1"/>
  <c r="AJ58" i="8"/>
  <c r="F42" i="9" s="1"/>
  <c r="AG58" i="8"/>
  <c r="C42" i="9" s="1"/>
  <c r="AF57" i="8"/>
  <c r="B41" i="9" s="1"/>
  <c r="A41" i="9"/>
  <c r="B60" i="8"/>
  <c r="D59" i="8"/>
  <c r="H59" i="8"/>
  <c r="E59" i="8"/>
  <c r="I59" i="8"/>
  <c r="I34" i="9"/>
  <c r="F59" i="8"/>
  <c r="G59" i="8"/>
  <c r="C59" i="8"/>
  <c r="AM58" i="8" l="1"/>
  <c r="K43" i="9"/>
  <c r="K59" i="8"/>
  <c r="L59" i="8" s="1"/>
  <c r="M59" i="8" s="1"/>
  <c r="R60" i="8"/>
  <c r="AO60" i="8" s="1"/>
  <c r="N60" i="8"/>
  <c r="J60" i="8"/>
  <c r="O59" i="8"/>
  <c r="P59" i="8" s="1"/>
  <c r="Q59" i="8" s="1"/>
  <c r="AN59" i="8"/>
  <c r="J43" i="9" s="1"/>
  <c r="AD58" i="8"/>
  <c r="AA58" i="8"/>
  <c r="AB58" i="8"/>
  <c r="AC58" i="8"/>
  <c r="AG59" i="8"/>
  <c r="C43" i="9" s="1"/>
  <c r="AI59" i="8"/>
  <c r="E43" i="9" s="1"/>
  <c r="AL59" i="8"/>
  <c r="H43" i="9" s="1"/>
  <c r="AH59" i="8"/>
  <c r="D43" i="9" s="1"/>
  <c r="AJ59" i="8"/>
  <c r="F43" i="9" s="1"/>
  <c r="AE59" i="8"/>
  <c r="AK59" i="8"/>
  <c r="G43" i="9" s="1"/>
  <c r="B61" i="8"/>
  <c r="D60" i="8"/>
  <c r="H60" i="8"/>
  <c r="E60" i="8"/>
  <c r="I60" i="8"/>
  <c r="I35" i="9"/>
  <c r="F60" i="8"/>
  <c r="G60" i="8"/>
  <c r="C60" i="8"/>
  <c r="A42" i="9"/>
  <c r="AF58" i="8"/>
  <c r="B42" i="9" s="1"/>
  <c r="AM59" i="8" l="1"/>
  <c r="R61" i="8"/>
  <c r="AO61" i="8" s="1"/>
  <c r="J61" i="8"/>
  <c r="N61" i="8"/>
  <c r="O60" i="8"/>
  <c r="P60" i="8" s="1"/>
  <c r="Q60" i="8" s="1"/>
  <c r="K60" i="8"/>
  <c r="L60" i="8" s="1"/>
  <c r="M60" i="8" s="1"/>
  <c r="K44" i="9"/>
  <c r="AD59" i="8"/>
  <c r="AA59" i="8"/>
  <c r="AC59" i="8"/>
  <c r="AB59" i="8"/>
  <c r="AE60" i="8"/>
  <c r="AG60" i="8"/>
  <c r="C44" i="9" s="1"/>
  <c r="AL60" i="8"/>
  <c r="H44" i="9" s="1"/>
  <c r="AK60" i="8"/>
  <c r="G44" i="9" s="1"/>
  <c r="AH60" i="8"/>
  <c r="D44" i="9" s="1"/>
  <c r="AJ60" i="8"/>
  <c r="F44" i="9" s="1"/>
  <c r="AI60" i="8"/>
  <c r="E44" i="9" s="1"/>
  <c r="B62" i="8"/>
  <c r="D61" i="8"/>
  <c r="H61" i="8"/>
  <c r="E61" i="8"/>
  <c r="I61" i="8"/>
  <c r="I36" i="9"/>
  <c r="F61" i="8"/>
  <c r="G61" i="8"/>
  <c r="C61" i="8"/>
  <c r="A43" i="9"/>
  <c r="AF59" i="8"/>
  <c r="B43" i="9" s="1"/>
  <c r="AM60" i="8" l="1"/>
  <c r="AN60" i="8"/>
  <c r="J44" i="9" s="1"/>
  <c r="K45" i="9"/>
  <c r="O61" i="8"/>
  <c r="P61" i="8" s="1"/>
  <c r="Q61" i="8" s="1"/>
  <c r="AN61" i="8"/>
  <c r="J45" i="9" s="1"/>
  <c r="R62" i="8"/>
  <c r="AO62" i="8" s="1"/>
  <c r="N62" i="8"/>
  <c r="J62" i="8"/>
  <c r="K61" i="8"/>
  <c r="L61" i="8" s="1"/>
  <c r="M61" i="8" s="1"/>
  <c r="AD60" i="8"/>
  <c r="AA60" i="8"/>
  <c r="AB60" i="8"/>
  <c r="AC60" i="8"/>
  <c r="AI61" i="8"/>
  <c r="E45" i="9" s="1"/>
  <c r="AG61" i="8"/>
  <c r="C45" i="9" s="1"/>
  <c r="AE61" i="8"/>
  <c r="AL61" i="8"/>
  <c r="H45" i="9" s="1"/>
  <c r="AH61" i="8"/>
  <c r="D45" i="9" s="1"/>
  <c r="AJ61" i="8"/>
  <c r="F45" i="9" s="1"/>
  <c r="AK61" i="8"/>
  <c r="G45" i="9" s="1"/>
  <c r="B63" i="8"/>
  <c r="D62" i="8"/>
  <c r="H62" i="8"/>
  <c r="E62" i="8"/>
  <c r="I62" i="8"/>
  <c r="I37" i="9"/>
  <c r="F62" i="8"/>
  <c r="G62" i="8"/>
  <c r="C62" i="8"/>
  <c r="A44" i="9"/>
  <c r="AF60" i="8"/>
  <c r="B44" i="9" s="1"/>
  <c r="AM61" i="8" l="1"/>
  <c r="K46" i="9"/>
  <c r="R63" i="8"/>
  <c r="AO63" i="8" s="1"/>
  <c r="N63" i="8"/>
  <c r="J63" i="8"/>
  <c r="O62" i="8"/>
  <c r="P62" i="8" s="1"/>
  <c r="Q62" i="8" s="1"/>
  <c r="K62" i="8"/>
  <c r="L62" i="8" s="1"/>
  <c r="M62" i="8" s="1"/>
  <c r="AD61" i="8"/>
  <c r="AA61" i="8"/>
  <c r="AB61" i="8"/>
  <c r="AC61" i="8"/>
  <c r="AE62" i="8"/>
  <c r="AI62" i="8"/>
  <c r="E46" i="9" s="1"/>
  <c r="AL62" i="8"/>
  <c r="H46" i="9" s="1"/>
  <c r="AK62" i="8"/>
  <c r="G46" i="9" s="1"/>
  <c r="AG62" i="8"/>
  <c r="C46" i="9" s="1"/>
  <c r="AH62" i="8"/>
  <c r="D46" i="9" s="1"/>
  <c r="AJ62" i="8"/>
  <c r="F46" i="9" s="1"/>
  <c r="B64" i="8"/>
  <c r="D63" i="8"/>
  <c r="H63" i="8"/>
  <c r="E63" i="8"/>
  <c r="I63" i="8"/>
  <c r="I38" i="9"/>
  <c r="F63" i="8"/>
  <c r="G63" i="8"/>
  <c r="C63" i="8"/>
  <c r="AF61" i="8"/>
  <c r="B45" i="9" s="1"/>
  <c r="A45" i="9"/>
  <c r="AM62" i="8" l="1"/>
  <c r="AN62" i="8"/>
  <c r="J46" i="9" s="1"/>
  <c r="R64" i="8"/>
  <c r="AO64" i="8" s="1"/>
  <c r="J64" i="8"/>
  <c r="N64" i="8"/>
  <c r="K63" i="8"/>
  <c r="L63" i="8" s="1"/>
  <c r="M63" i="8" s="1"/>
  <c r="O63" i="8"/>
  <c r="P63" i="8" s="1"/>
  <c r="Q63" i="8" s="1"/>
  <c r="AN63" i="8"/>
  <c r="J47" i="9" s="1"/>
  <c r="K47" i="9"/>
  <c r="AD62" i="8"/>
  <c r="AA62" i="8"/>
  <c r="AB62" i="8"/>
  <c r="AC62" i="8"/>
  <c r="AG63" i="8"/>
  <c r="C47" i="9" s="1"/>
  <c r="AI63" i="8"/>
  <c r="E47" i="9" s="1"/>
  <c r="AL63" i="8"/>
  <c r="H47" i="9" s="1"/>
  <c r="AE63" i="8"/>
  <c r="AH63" i="8"/>
  <c r="D47" i="9" s="1"/>
  <c r="AJ63" i="8"/>
  <c r="F47" i="9" s="1"/>
  <c r="AK63" i="8"/>
  <c r="G47" i="9" s="1"/>
  <c r="B65" i="8"/>
  <c r="D64" i="8"/>
  <c r="H64" i="8"/>
  <c r="E64" i="8"/>
  <c r="I64" i="8"/>
  <c r="I39" i="9"/>
  <c r="F64" i="8"/>
  <c r="G64" i="8"/>
  <c r="C64" i="8"/>
  <c r="A46" i="9"/>
  <c r="AF62" i="8"/>
  <c r="B46" i="9" s="1"/>
  <c r="AM63" i="8" l="1"/>
  <c r="K48" i="9"/>
  <c r="O64" i="8"/>
  <c r="P64" i="8" s="1"/>
  <c r="Q64" i="8" s="1"/>
  <c r="K64" i="8"/>
  <c r="L64" i="8" s="1"/>
  <c r="M64" i="8" s="1"/>
  <c r="R65" i="8"/>
  <c r="AO65" i="8" s="1"/>
  <c r="N65" i="8"/>
  <c r="J65" i="8"/>
  <c r="AD63" i="8"/>
  <c r="AA63" i="8"/>
  <c r="AC63" i="8"/>
  <c r="AB63" i="8"/>
  <c r="AE64" i="8"/>
  <c r="AL64" i="8"/>
  <c r="H48" i="9" s="1"/>
  <c r="AK64" i="8"/>
  <c r="G48" i="9" s="1"/>
  <c r="AI64" i="8"/>
  <c r="E48" i="9" s="1"/>
  <c r="AH64" i="8"/>
  <c r="D48" i="9" s="1"/>
  <c r="AG64" i="8"/>
  <c r="C48" i="9" s="1"/>
  <c r="AJ64" i="8"/>
  <c r="F48" i="9" s="1"/>
  <c r="B66" i="8"/>
  <c r="D65" i="8"/>
  <c r="H65" i="8"/>
  <c r="E65" i="8"/>
  <c r="I65" i="8"/>
  <c r="I40" i="9"/>
  <c r="F65" i="8"/>
  <c r="G65" i="8"/>
  <c r="C65" i="8"/>
  <c r="A47" i="9"/>
  <c r="AF63" i="8"/>
  <c r="B47" i="9" s="1"/>
  <c r="AM64" i="8" l="1"/>
  <c r="AN64" i="8"/>
  <c r="J48" i="9" s="1"/>
  <c r="K49" i="9"/>
  <c r="K65" i="8"/>
  <c r="L65" i="8" s="1"/>
  <c r="M65" i="8" s="1"/>
  <c r="R66" i="8"/>
  <c r="AO66" i="8" s="1"/>
  <c r="J66" i="8"/>
  <c r="N66" i="8"/>
  <c r="O65" i="8"/>
  <c r="P65" i="8" s="1"/>
  <c r="Q65" i="8" s="1"/>
  <c r="AN65" i="8"/>
  <c r="J49" i="9" s="1"/>
  <c r="AD64" i="8"/>
  <c r="AA64" i="8"/>
  <c r="AB64" i="8"/>
  <c r="AC64" i="8"/>
  <c r="AI65" i="8"/>
  <c r="E49" i="9" s="1"/>
  <c r="AG65" i="8"/>
  <c r="C49" i="9" s="1"/>
  <c r="AL65" i="8"/>
  <c r="H49" i="9" s="1"/>
  <c r="AH65" i="8"/>
  <c r="D49" i="9" s="1"/>
  <c r="AE65" i="8"/>
  <c r="AJ65" i="8"/>
  <c r="F49" i="9" s="1"/>
  <c r="AK65" i="8"/>
  <c r="G49" i="9" s="1"/>
  <c r="B67" i="8"/>
  <c r="D66" i="8"/>
  <c r="H66" i="8"/>
  <c r="E66" i="8"/>
  <c r="I66" i="8"/>
  <c r="F66" i="8"/>
  <c r="G66" i="8"/>
  <c r="I41" i="9"/>
  <c r="C66" i="8"/>
  <c r="A48" i="9"/>
  <c r="AF64" i="8"/>
  <c r="B48" i="9" s="1"/>
  <c r="AM65" i="8" l="1"/>
  <c r="R67" i="8"/>
  <c r="AO67" i="8" s="1"/>
  <c r="J67" i="8"/>
  <c r="N67" i="8"/>
  <c r="K66" i="8"/>
  <c r="L66" i="8" s="1"/>
  <c r="M66" i="8" s="1"/>
  <c r="O66" i="8"/>
  <c r="P66" i="8" s="1"/>
  <c r="Q66" i="8" s="1"/>
  <c r="K50" i="9"/>
  <c r="AD65" i="8"/>
  <c r="AA65" i="8"/>
  <c r="AB65" i="8"/>
  <c r="AC65" i="8"/>
  <c r="B68" i="8"/>
  <c r="D67" i="8"/>
  <c r="H67" i="8"/>
  <c r="F67" i="8"/>
  <c r="I67" i="8"/>
  <c r="C67" i="8"/>
  <c r="E67" i="8"/>
  <c r="I42" i="9"/>
  <c r="G67" i="8"/>
  <c r="AE66" i="8"/>
  <c r="AL66" i="8"/>
  <c r="H50" i="9" s="1"/>
  <c r="AK66" i="8"/>
  <c r="G50" i="9" s="1"/>
  <c r="AH66" i="8"/>
  <c r="D50" i="9" s="1"/>
  <c r="AI66" i="8"/>
  <c r="E50" i="9" s="1"/>
  <c r="AJ66" i="8"/>
  <c r="F50" i="9" s="1"/>
  <c r="AG66" i="8"/>
  <c r="C50" i="9" s="1"/>
  <c r="AF65" i="8"/>
  <c r="B49" i="9" s="1"/>
  <c r="A49" i="9"/>
  <c r="AM66" i="8" l="1"/>
  <c r="AN66" i="8"/>
  <c r="J50" i="9" s="1"/>
  <c r="K51" i="9"/>
  <c r="R68" i="8"/>
  <c r="AO68" i="8" s="1"/>
  <c r="N68" i="8"/>
  <c r="J68" i="8"/>
  <c r="O67" i="8"/>
  <c r="P67" i="8" s="1"/>
  <c r="Q67" i="8" s="1"/>
  <c r="K67" i="8"/>
  <c r="L67" i="8" s="1"/>
  <c r="M67" i="8" s="1"/>
  <c r="AD66" i="8"/>
  <c r="AA66" i="8"/>
  <c r="AB66" i="8"/>
  <c r="AC66" i="8"/>
  <c r="AG67" i="8"/>
  <c r="C51" i="9" s="1"/>
  <c r="AI67" i="8"/>
  <c r="E51" i="9" s="1"/>
  <c r="AL67" i="8"/>
  <c r="H51" i="9" s="1"/>
  <c r="AH67" i="8"/>
  <c r="D51" i="9" s="1"/>
  <c r="AJ67" i="8"/>
  <c r="F51" i="9" s="1"/>
  <c r="AE67" i="8"/>
  <c r="AK67" i="8"/>
  <c r="G51" i="9" s="1"/>
  <c r="A50" i="9"/>
  <c r="AF66" i="8"/>
  <c r="B50" i="9" s="1"/>
  <c r="B69" i="8"/>
  <c r="D68" i="8"/>
  <c r="H68" i="8"/>
  <c r="F68" i="8"/>
  <c r="I68" i="8"/>
  <c r="C68" i="8"/>
  <c r="E68" i="8"/>
  <c r="I43" i="9"/>
  <c r="G68" i="8"/>
  <c r="AM67" i="8" l="1"/>
  <c r="AN67" i="8"/>
  <c r="J51" i="9" s="1"/>
  <c r="K52" i="9"/>
  <c r="R69" i="8"/>
  <c r="AO69" i="8" s="1"/>
  <c r="J69" i="8"/>
  <c r="N69" i="8"/>
  <c r="K68" i="8"/>
  <c r="L68" i="8" s="1"/>
  <c r="M68" i="8" s="1"/>
  <c r="O68" i="8"/>
  <c r="P68" i="8" s="1"/>
  <c r="Q68" i="8" s="1"/>
  <c r="AN68" i="8"/>
  <c r="J52" i="9" s="1"/>
  <c r="AD67" i="8"/>
  <c r="AA67" i="8"/>
  <c r="AC67" i="8"/>
  <c r="AB67" i="8"/>
  <c r="B70" i="8"/>
  <c r="D69" i="8"/>
  <c r="H69" i="8"/>
  <c r="F69" i="8"/>
  <c r="I69" i="8"/>
  <c r="C69" i="8"/>
  <c r="E69" i="8"/>
  <c r="I44" i="9"/>
  <c r="G69" i="8"/>
  <c r="A51" i="9"/>
  <c r="AF67" i="8"/>
  <c r="B51" i="9" s="1"/>
  <c r="AE68" i="8"/>
  <c r="AG68" i="8"/>
  <c r="C52" i="9" s="1"/>
  <c r="AL68" i="8"/>
  <c r="H52" i="9" s="1"/>
  <c r="AK68" i="8"/>
  <c r="G52" i="9" s="1"/>
  <c r="AH68" i="8"/>
  <c r="D52" i="9" s="1"/>
  <c r="AJ68" i="8"/>
  <c r="F52" i="9" s="1"/>
  <c r="AI68" i="8"/>
  <c r="E52" i="9" s="1"/>
  <c r="AM68" i="8" l="1"/>
  <c r="K53" i="9"/>
  <c r="O69" i="8"/>
  <c r="P69" i="8" s="1"/>
  <c r="Q69" i="8" s="1"/>
  <c r="R70" i="8"/>
  <c r="AO70" i="8" s="1"/>
  <c r="N70" i="8"/>
  <c r="J70" i="8"/>
  <c r="K69" i="8"/>
  <c r="L69" i="8" s="1"/>
  <c r="M69" i="8" s="1"/>
  <c r="AD68" i="8"/>
  <c r="AA68" i="8"/>
  <c r="AB68" i="8"/>
  <c r="AC68" i="8"/>
  <c r="B71" i="8"/>
  <c r="D70" i="8"/>
  <c r="H70" i="8"/>
  <c r="F70" i="8"/>
  <c r="I70" i="8"/>
  <c r="C70" i="8"/>
  <c r="E70" i="8"/>
  <c r="I45" i="9"/>
  <c r="G70" i="8"/>
  <c r="A52" i="9"/>
  <c r="AF68" i="8"/>
  <c r="B52" i="9" s="1"/>
  <c r="AI69" i="8"/>
  <c r="E53" i="9" s="1"/>
  <c r="AG69" i="8"/>
  <c r="C53" i="9" s="1"/>
  <c r="AE69" i="8"/>
  <c r="AL69" i="8"/>
  <c r="H53" i="9" s="1"/>
  <c r="AH69" i="8"/>
  <c r="D53" i="9" s="1"/>
  <c r="AJ69" i="8"/>
  <c r="F53" i="9" s="1"/>
  <c r="AK69" i="8"/>
  <c r="G53" i="9" s="1"/>
  <c r="AM69" i="8" l="1"/>
  <c r="AN69" i="8"/>
  <c r="J53" i="9" s="1"/>
  <c r="K54" i="9"/>
  <c r="O70" i="8"/>
  <c r="P70" i="8" s="1"/>
  <c r="Q70" i="8" s="1"/>
  <c r="AN70" i="8"/>
  <c r="J54" i="9" s="1"/>
  <c r="R71" i="8"/>
  <c r="AO71" i="8" s="1"/>
  <c r="N71" i="8"/>
  <c r="J71" i="8"/>
  <c r="K70" i="8"/>
  <c r="L70" i="8" s="1"/>
  <c r="M70" i="8" s="1"/>
  <c r="AD69" i="8"/>
  <c r="AA69" i="8"/>
  <c r="AC69" i="8"/>
  <c r="AB69" i="8"/>
  <c r="AE70" i="8"/>
  <c r="AI70" i="8"/>
  <c r="E54" i="9" s="1"/>
  <c r="AL70" i="8"/>
  <c r="H54" i="9" s="1"/>
  <c r="AK70" i="8"/>
  <c r="G54" i="9" s="1"/>
  <c r="AG70" i="8"/>
  <c r="C54" i="9" s="1"/>
  <c r="AH70" i="8"/>
  <c r="D54" i="9" s="1"/>
  <c r="AJ70" i="8"/>
  <c r="F54" i="9" s="1"/>
  <c r="AF69" i="8"/>
  <c r="B53" i="9" s="1"/>
  <c r="A53" i="9"/>
  <c r="B72" i="8"/>
  <c r="D71" i="8"/>
  <c r="H71" i="8"/>
  <c r="F71" i="8"/>
  <c r="I71" i="8"/>
  <c r="C71" i="8"/>
  <c r="E71" i="8"/>
  <c r="I46" i="9"/>
  <c r="G71" i="8"/>
  <c r="AM70" i="8" l="1"/>
  <c r="K55" i="9"/>
  <c r="R72" i="8"/>
  <c r="AO72" i="8" s="1"/>
  <c r="J72" i="8"/>
  <c r="N72" i="8"/>
  <c r="O71" i="8"/>
  <c r="P71" i="8" s="1"/>
  <c r="Q71" i="8" s="1"/>
  <c r="AN71" i="8"/>
  <c r="J55" i="9" s="1"/>
  <c r="K71" i="8"/>
  <c r="L71" i="8" s="1"/>
  <c r="M71" i="8" s="1"/>
  <c r="AM71" i="8" s="1"/>
  <c r="AD70" i="8"/>
  <c r="AA70" i="8"/>
  <c r="AB70" i="8"/>
  <c r="AC70" i="8"/>
  <c r="AG71" i="8"/>
  <c r="C55" i="9" s="1"/>
  <c r="AI71" i="8"/>
  <c r="E55" i="9" s="1"/>
  <c r="AL71" i="8"/>
  <c r="H55" i="9" s="1"/>
  <c r="AE71" i="8"/>
  <c r="AH71" i="8"/>
  <c r="D55" i="9" s="1"/>
  <c r="AJ71" i="8"/>
  <c r="F55" i="9" s="1"/>
  <c r="AK71" i="8"/>
  <c r="G55" i="9" s="1"/>
  <c r="AF70" i="8"/>
  <c r="B54" i="9" s="1"/>
  <c r="A54" i="9"/>
  <c r="B73" i="8"/>
  <c r="D72" i="8"/>
  <c r="H72" i="8"/>
  <c r="F72" i="8"/>
  <c r="I72" i="8"/>
  <c r="C72" i="8"/>
  <c r="E72" i="8"/>
  <c r="I47" i="9"/>
  <c r="G72" i="8"/>
  <c r="K72" i="8" l="1"/>
  <c r="L72" i="8" s="1"/>
  <c r="M72" i="8" s="1"/>
  <c r="O72" i="8"/>
  <c r="P72" i="8" s="1"/>
  <c r="Q72" i="8" s="1"/>
  <c r="R73" i="8"/>
  <c r="AO73" i="8" s="1"/>
  <c r="N73" i="8"/>
  <c r="J73" i="8"/>
  <c r="K56" i="9"/>
  <c r="AD71" i="8"/>
  <c r="AA71" i="8"/>
  <c r="AB71" i="8"/>
  <c r="AC71" i="8"/>
  <c r="AE72" i="8"/>
  <c r="AL72" i="8"/>
  <c r="H56" i="9" s="1"/>
  <c r="AK72" i="8"/>
  <c r="G56" i="9" s="1"/>
  <c r="AI72" i="8"/>
  <c r="E56" i="9" s="1"/>
  <c r="AH72" i="8"/>
  <c r="D56" i="9" s="1"/>
  <c r="AG72" i="8"/>
  <c r="C56" i="9" s="1"/>
  <c r="AJ72" i="8"/>
  <c r="F56" i="9" s="1"/>
  <c r="A55" i="9"/>
  <c r="AF71" i="8"/>
  <c r="B55" i="9" s="1"/>
  <c r="B74" i="8"/>
  <c r="D73" i="8"/>
  <c r="H73" i="8"/>
  <c r="F73" i="8"/>
  <c r="I73" i="8"/>
  <c r="C73" i="8"/>
  <c r="E73" i="8"/>
  <c r="I48" i="9"/>
  <c r="G73" i="8"/>
  <c r="AN72" i="8" l="1"/>
  <c r="J56" i="9" s="1"/>
  <c r="AM72" i="8"/>
  <c r="K57" i="9"/>
  <c r="K73" i="8"/>
  <c r="L73" i="8" s="1"/>
  <c r="M73" i="8" s="1"/>
  <c r="O73" i="8"/>
  <c r="P73" i="8" s="1"/>
  <c r="Q73" i="8" s="1"/>
  <c r="R74" i="8"/>
  <c r="AO74" i="8" s="1"/>
  <c r="J74" i="8"/>
  <c r="N74" i="8"/>
  <c r="AD72" i="8"/>
  <c r="AA72" i="8"/>
  <c r="AB72" i="8"/>
  <c r="AC72" i="8"/>
  <c r="B75" i="8"/>
  <c r="D74" i="8"/>
  <c r="H74" i="8"/>
  <c r="E74" i="8"/>
  <c r="F74" i="8"/>
  <c r="G74" i="8"/>
  <c r="C74" i="8"/>
  <c r="I74" i="8"/>
  <c r="I49" i="9"/>
  <c r="A56" i="9"/>
  <c r="AF72" i="8"/>
  <c r="B56" i="9" s="1"/>
  <c r="AI73" i="8"/>
  <c r="E57" i="9" s="1"/>
  <c r="AG73" i="8"/>
  <c r="C57" i="9" s="1"/>
  <c r="AL73" i="8"/>
  <c r="H57" i="9" s="1"/>
  <c r="AH73" i="8"/>
  <c r="D57" i="9" s="1"/>
  <c r="AE73" i="8"/>
  <c r="AJ73" i="8"/>
  <c r="F57" i="9" s="1"/>
  <c r="AK73" i="8"/>
  <c r="G57" i="9" s="1"/>
  <c r="AM73" i="8" l="1"/>
  <c r="AN73" i="8"/>
  <c r="J57" i="9" s="1"/>
  <c r="K58" i="9"/>
  <c r="O74" i="8"/>
  <c r="P74" i="8" s="1"/>
  <c r="Q74" i="8" s="1"/>
  <c r="AN74" i="8"/>
  <c r="J58" i="9" s="1"/>
  <c r="AM74" i="8"/>
  <c r="K74" i="8"/>
  <c r="L74" i="8" s="1"/>
  <c r="M74" i="8" s="1"/>
  <c r="R75" i="8"/>
  <c r="AO75" i="8" s="1"/>
  <c r="J75" i="8"/>
  <c r="N75" i="8"/>
  <c r="AD73" i="8"/>
  <c r="AA73" i="8"/>
  <c r="AC73" i="8"/>
  <c r="AB73" i="8"/>
  <c r="B76" i="8"/>
  <c r="F75" i="8"/>
  <c r="C75" i="8"/>
  <c r="G75" i="8"/>
  <c r="D75" i="8"/>
  <c r="H75" i="8"/>
  <c r="E75" i="8"/>
  <c r="I75" i="8"/>
  <c r="I50" i="9"/>
  <c r="AF73" i="8"/>
  <c r="B57" i="9" s="1"/>
  <c r="A57" i="9"/>
  <c r="AE74" i="8"/>
  <c r="AL74" i="8"/>
  <c r="H58" i="9" s="1"/>
  <c r="AK74" i="8"/>
  <c r="G58" i="9" s="1"/>
  <c r="AH74" i="8"/>
  <c r="D58" i="9" s="1"/>
  <c r="AI74" i="8"/>
  <c r="E58" i="9" s="1"/>
  <c r="AJ74" i="8"/>
  <c r="F58" i="9" s="1"/>
  <c r="AG74" i="8"/>
  <c r="C58" i="9" s="1"/>
  <c r="K59" i="9" l="1"/>
  <c r="O75" i="8"/>
  <c r="P75" i="8" s="1"/>
  <c r="Q75" i="8" s="1"/>
  <c r="R76" i="8"/>
  <c r="AO76" i="8" s="1"/>
  <c r="N76" i="8"/>
  <c r="J76" i="8"/>
  <c r="K75" i="8"/>
  <c r="L75" i="8" s="1"/>
  <c r="M75" i="8" s="1"/>
  <c r="AD74" i="8"/>
  <c r="AA74" i="8"/>
  <c r="AB74" i="8"/>
  <c r="AC74" i="8"/>
  <c r="A58" i="9"/>
  <c r="AF74" i="8"/>
  <c r="B58" i="9" s="1"/>
  <c r="AG75" i="8"/>
  <c r="C59" i="9" s="1"/>
  <c r="AI75" i="8"/>
  <c r="E59" i="9" s="1"/>
  <c r="AL75" i="8"/>
  <c r="H59" i="9" s="1"/>
  <c r="AH75" i="8"/>
  <c r="D59" i="9" s="1"/>
  <c r="AJ75" i="8"/>
  <c r="F59" i="9" s="1"/>
  <c r="AE75" i="8"/>
  <c r="AK75" i="8"/>
  <c r="G59" i="9" s="1"/>
  <c r="B77" i="8"/>
  <c r="F76" i="8"/>
  <c r="C76" i="8"/>
  <c r="G76" i="8"/>
  <c r="D76" i="8"/>
  <c r="H76" i="8"/>
  <c r="E76" i="8"/>
  <c r="I76" i="8"/>
  <c r="I51" i="9"/>
  <c r="AM75" i="8" l="1"/>
  <c r="AN75" i="8"/>
  <c r="J59" i="9" s="1"/>
  <c r="K60" i="9"/>
  <c r="R77" i="8"/>
  <c r="AO77" i="8" s="1"/>
  <c r="J77" i="8"/>
  <c r="N77" i="8"/>
  <c r="O76" i="8"/>
  <c r="P76" i="8" s="1"/>
  <c r="Q76" i="8" s="1"/>
  <c r="K76" i="8"/>
  <c r="L76" i="8" s="1"/>
  <c r="M76" i="8" s="1"/>
  <c r="AD75" i="8"/>
  <c r="AA75" i="8"/>
  <c r="AB75" i="8"/>
  <c r="AC75" i="8"/>
  <c r="AF75" i="8"/>
  <c r="B59" i="9" s="1"/>
  <c r="A59" i="9"/>
  <c r="AE76" i="8"/>
  <c r="AG76" i="8"/>
  <c r="C60" i="9" s="1"/>
  <c r="AL76" i="8"/>
  <c r="H60" i="9" s="1"/>
  <c r="AK76" i="8"/>
  <c r="G60" i="9" s="1"/>
  <c r="AH76" i="8"/>
  <c r="D60" i="9" s="1"/>
  <c r="AJ76" i="8"/>
  <c r="F60" i="9" s="1"/>
  <c r="AI76" i="8"/>
  <c r="E60" i="9" s="1"/>
  <c r="B78" i="8"/>
  <c r="F77" i="8"/>
  <c r="C77" i="8"/>
  <c r="G77" i="8"/>
  <c r="D77" i="8"/>
  <c r="H77" i="8"/>
  <c r="E77" i="8"/>
  <c r="I77" i="8"/>
  <c r="I52" i="9"/>
  <c r="AM76" i="8" l="1"/>
  <c r="AN76" i="8"/>
  <c r="J60" i="9" s="1"/>
  <c r="K61" i="9"/>
  <c r="O77" i="8"/>
  <c r="P77" i="8" s="1"/>
  <c r="Q77" i="8" s="1"/>
  <c r="R78" i="8"/>
  <c r="AO78" i="8" s="1"/>
  <c r="N78" i="8"/>
  <c r="J78" i="8"/>
  <c r="K77" i="8"/>
  <c r="L77" i="8" s="1"/>
  <c r="M77" i="8" s="1"/>
  <c r="AD76" i="8"/>
  <c r="AA76" i="8"/>
  <c r="AB76" i="8"/>
  <c r="AC76" i="8"/>
  <c r="AI77" i="8"/>
  <c r="E61" i="9" s="1"/>
  <c r="AG77" i="8"/>
  <c r="C61" i="9" s="1"/>
  <c r="AE77" i="8"/>
  <c r="AL77" i="8"/>
  <c r="H61" i="9" s="1"/>
  <c r="AH77" i="8"/>
  <c r="D61" i="9" s="1"/>
  <c r="AJ77" i="8"/>
  <c r="F61" i="9" s="1"/>
  <c r="AK77" i="8"/>
  <c r="G61" i="9" s="1"/>
  <c r="A60" i="9"/>
  <c r="AF76" i="8"/>
  <c r="B60" i="9" s="1"/>
  <c r="B79" i="8"/>
  <c r="F78" i="8"/>
  <c r="C78" i="8"/>
  <c r="G78" i="8"/>
  <c r="D78" i="8"/>
  <c r="H78" i="8"/>
  <c r="E78" i="8"/>
  <c r="I78" i="8"/>
  <c r="I53" i="9"/>
  <c r="AM77" i="8" l="1"/>
  <c r="AN77" i="8"/>
  <c r="J61" i="9" s="1"/>
  <c r="K62" i="9"/>
  <c r="O78" i="8"/>
  <c r="P78" i="8" s="1"/>
  <c r="Q78" i="8" s="1"/>
  <c r="AN78" i="8"/>
  <c r="J62" i="9" s="1"/>
  <c r="R79" i="8"/>
  <c r="AO79" i="8" s="1"/>
  <c r="J79" i="8"/>
  <c r="N79" i="8"/>
  <c r="K78" i="8"/>
  <c r="L78" i="8" s="1"/>
  <c r="M78" i="8" s="1"/>
  <c r="AM78" i="8" s="1"/>
  <c r="AD77" i="8"/>
  <c r="AA77" i="8"/>
  <c r="AC77" i="8"/>
  <c r="AB77" i="8"/>
  <c r="AE78" i="8"/>
  <c r="AI78" i="8"/>
  <c r="E62" i="9" s="1"/>
  <c r="AL78" i="8"/>
  <c r="H62" i="9" s="1"/>
  <c r="AK78" i="8"/>
  <c r="G62" i="9" s="1"/>
  <c r="AG78" i="8"/>
  <c r="C62" i="9" s="1"/>
  <c r="AH78" i="8"/>
  <c r="D62" i="9" s="1"/>
  <c r="AJ78" i="8"/>
  <c r="F62" i="9" s="1"/>
  <c r="AF77" i="8"/>
  <c r="B61" i="9" s="1"/>
  <c r="A61" i="9"/>
  <c r="B80" i="8"/>
  <c r="F79" i="8"/>
  <c r="C79" i="8"/>
  <c r="G79" i="8"/>
  <c r="D79" i="8"/>
  <c r="H79" i="8"/>
  <c r="E79" i="8"/>
  <c r="I79" i="8"/>
  <c r="I54" i="9"/>
  <c r="K63" i="9" l="1"/>
  <c r="R80" i="8"/>
  <c r="AO80" i="8" s="1"/>
  <c r="J80" i="8"/>
  <c r="N80" i="8"/>
  <c r="K79" i="8"/>
  <c r="L79" i="8" s="1"/>
  <c r="M79" i="8" s="1"/>
  <c r="O79" i="8"/>
  <c r="P79" i="8" s="1"/>
  <c r="Q79" i="8" s="1"/>
  <c r="AN79" i="8"/>
  <c r="J63" i="9" s="1"/>
  <c r="AD78" i="8"/>
  <c r="AA78" i="8"/>
  <c r="AB78" i="8"/>
  <c r="AC78" i="8"/>
  <c r="B81" i="8"/>
  <c r="F80" i="8"/>
  <c r="C80" i="8"/>
  <c r="G80" i="8"/>
  <c r="D80" i="8"/>
  <c r="H80" i="8"/>
  <c r="E80" i="8"/>
  <c r="I80" i="8"/>
  <c r="I55" i="9"/>
  <c r="A62" i="9"/>
  <c r="AF78" i="8"/>
  <c r="B62" i="9" s="1"/>
  <c r="AG79" i="8"/>
  <c r="C63" i="9" s="1"/>
  <c r="AI79" i="8"/>
  <c r="E63" i="9" s="1"/>
  <c r="AL79" i="8"/>
  <c r="H63" i="9" s="1"/>
  <c r="AE79" i="8"/>
  <c r="AH79" i="8"/>
  <c r="D63" i="9" s="1"/>
  <c r="AJ79" i="8"/>
  <c r="F63" i="9" s="1"/>
  <c r="AK79" i="8"/>
  <c r="G63" i="9" s="1"/>
  <c r="AM79" i="8" l="1"/>
  <c r="K64" i="9"/>
  <c r="O80" i="8"/>
  <c r="P80" i="8" s="1"/>
  <c r="Q80" i="8" s="1"/>
  <c r="R81" i="8"/>
  <c r="AO81" i="8" s="1"/>
  <c r="N81" i="8"/>
  <c r="J81" i="8"/>
  <c r="K80" i="8"/>
  <c r="L80" i="8" s="1"/>
  <c r="M80" i="8" s="1"/>
  <c r="AD79" i="8"/>
  <c r="AA79" i="8"/>
  <c r="AB79" i="8"/>
  <c r="AC79" i="8"/>
  <c r="AF79" i="8"/>
  <c r="B63" i="9" s="1"/>
  <c r="A63" i="9"/>
  <c r="AE80" i="8"/>
  <c r="AL80" i="8"/>
  <c r="H64" i="9" s="1"/>
  <c r="AK80" i="8"/>
  <c r="G64" i="9" s="1"/>
  <c r="AI80" i="8"/>
  <c r="E64" i="9" s="1"/>
  <c r="AH80" i="8"/>
  <c r="D64" i="9" s="1"/>
  <c r="AG80" i="8"/>
  <c r="C64" i="9" s="1"/>
  <c r="AJ80" i="8"/>
  <c r="F64" i="9" s="1"/>
  <c r="B82" i="8"/>
  <c r="F81" i="8"/>
  <c r="C81" i="8"/>
  <c r="G81" i="8"/>
  <c r="D81" i="8"/>
  <c r="H81" i="8"/>
  <c r="E81" i="8"/>
  <c r="I81" i="8"/>
  <c r="I56" i="9"/>
  <c r="AM80" i="8" l="1"/>
  <c r="AN80" i="8"/>
  <c r="J64" i="9" s="1"/>
  <c r="R82" i="8"/>
  <c r="AO82" i="8" s="1"/>
  <c r="J82" i="8"/>
  <c r="N82" i="8"/>
  <c r="O81" i="8"/>
  <c r="P81" i="8" s="1"/>
  <c r="Q81" i="8" s="1"/>
  <c r="K81" i="8"/>
  <c r="L81" i="8" s="1"/>
  <c r="M81" i="8" s="1"/>
  <c r="K65" i="9"/>
  <c r="AD80" i="8"/>
  <c r="AA80" i="8"/>
  <c r="AB80" i="8"/>
  <c r="AC80" i="8"/>
  <c r="AI81" i="8"/>
  <c r="E65" i="9" s="1"/>
  <c r="AG81" i="8"/>
  <c r="C65" i="9" s="1"/>
  <c r="AL81" i="8"/>
  <c r="H65" i="9" s="1"/>
  <c r="AH81" i="8"/>
  <c r="D65" i="9" s="1"/>
  <c r="AE81" i="8"/>
  <c r="AJ81" i="8"/>
  <c r="F65" i="9" s="1"/>
  <c r="AK81" i="8"/>
  <c r="G65" i="9" s="1"/>
  <c r="A64" i="9"/>
  <c r="AF80" i="8"/>
  <c r="B64" i="9" s="1"/>
  <c r="B83" i="8"/>
  <c r="F82" i="8"/>
  <c r="C82" i="8"/>
  <c r="G82" i="8"/>
  <c r="D82" i="8"/>
  <c r="H82" i="8"/>
  <c r="E82" i="8"/>
  <c r="I82" i="8"/>
  <c r="I57" i="9"/>
  <c r="AM81" i="8" l="1"/>
  <c r="AN81" i="8"/>
  <c r="J65" i="9" s="1"/>
  <c r="K66" i="9"/>
  <c r="R83" i="8"/>
  <c r="AO83" i="8" s="1"/>
  <c r="J83" i="8"/>
  <c r="N83" i="8"/>
  <c r="K82" i="8"/>
  <c r="L82" i="8" s="1"/>
  <c r="M82" i="8" s="1"/>
  <c r="O82" i="8"/>
  <c r="P82" i="8" s="1"/>
  <c r="Q82" i="8" s="1"/>
  <c r="AN82" i="8" s="1"/>
  <c r="J66" i="9" s="1"/>
  <c r="AD81" i="8"/>
  <c r="AA81" i="8"/>
  <c r="AC81" i="8"/>
  <c r="AB81" i="8"/>
  <c r="AE82" i="8"/>
  <c r="AL82" i="8"/>
  <c r="H66" i="9" s="1"/>
  <c r="AK82" i="8"/>
  <c r="G66" i="9" s="1"/>
  <c r="AH82" i="8"/>
  <c r="D66" i="9" s="1"/>
  <c r="AI82" i="8"/>
  <c r="E66" i="9" s="1"/>
  <c r="AJ82" i="8"/>
  <c r="F66" i="9" s="1"/>
  <c r="AG82" i="8"/>
  <c r="C66" i="9" s="1"/>
  <c r="B84" i="8"/>
  <c r="F83" i="8"/>
  <c r="C83" i="8"/>
  <c r="G83" i="8"/>
  <c r="D83" i="8"/>
  <c r="H83" i="8"/>
  <c r="E83" i="8"/>
  <c r="I83" i="8"/>
  <c r="I58" i="9"/>
  <c r="AF81" i="8"/>
  <c r="B65" i="9" s="1"/>
  <c r="A65" i="9"/>
  <c r="AM82" i="8" l="1"/>
  <c r="O83" i="8"/>
  <c r="P83" i="8" s="1"/>
  <c r="Q83" i="8" s="1"/>
  <c r="K83" i="8"/>
  <c r="L83" i="8" s="1"/>
  <c r="M83" i="8" s="1"/>
  <c r="AM83" i="8"/>
  <c r="R84" i="8"/>
  <c r="AO84" i="8" s="1"/>
  <c r="N84" i="8"/>
  <c r="J84" i="8"/>
  <c r="K67" i="9"/>
  <c r="AD82" i="8"/>
  <c r="AA82" i="8"/>
  <c r="AB82" i="8"/>
  <c r="AC82" i="8"/>
  <c r="B85" i="8"/>
  <c r="F84" i="8"/>
  <c r="C84" i="8"/>
  <c r="G84" i="8"/>
  <c r="D84" i="8"/>
  <c r="H84" i="8"/>
  <c r="E84" i="8"/>
  <c r="I84" i="8"/>
  <c r="I59" i="9"/>
  <c r="AG83" i="8"/>
  <c r="C67" i="9" s="1"/>
  <c r="AI83" i="8"/>
  <c r="E67" i="9" s="1"/>
  <c r="AL83" i="8"/>
  <c r="H67" i="9" s="1"/>
  <c r="AH83" i="8"/>
  <c r="D67" i="9" s="1"/>
  <c r="AJ83" i="8"/>
  <c r="F67" i="9" s="1"/>
  <c r="AE83" i="8"/>
  <c r="AK83" i="8"/>
  <c r="G67" i="9" s="1"/>
  <c r="A66" i="9"/>
  <c r="AF82" i="8"/>
  <c r="B66" i="9" s="1"/>
  <c r="AN83" i="8" l="1"/>
  <c r="J67" i="9" s="1"/>
  <c r="K68" i="9"/>
  <c r="K84" i="8"/>
  <c r="L84" i="8" s="1"/>
  <c r="M84" i="8" s="1"/>
  <c r="O84" i="8"/>
  <c r="P84" i="8" s="1"/>
  <c r="Q84" i="8" s="1"/>
  <c r="R85" i="8"/>
  <c r="AO85" i="8" s="1"/>
  <c r="J85" i="8"/>
  <c r="N85" i="8"/>
  <c r="AD83" i="8"/>
  <c r="AA83" i="8"/>
  <c r="AB83" i="8"/>
  <c r="AC83" i="8"/>
  <c r="A67" i="9"/>
  <c r="AF83" i="8"/>
  <c r="B67" i="9" s="1"/>
  <c r="AE84" i="8"/>
  <c r="AG84" i="8"/>
  <c r="C68" i="9" s="1"/>
  <c r="AL84" i="8"/>
  <c r="H68" i="9" s="1"/>
  <c r="AK84" i="8"/>
  <c r="G68" i="9" s="1"/>
  <c r="AH84" i="8"/>
  <c r="D68" i="9" s="1"/>
  <c r="AJ84" i="8"/>
  <c r="F68" i="9" s="1"/>
  <c r="AI84" i="8"/>
  <c r="E68" i="9" s="1"/>
  <c r="B86" i="8"/>
  <c r="F85" i="8"/>
  <c r="C85" i="8"/>
  <c r="G85" i="8"/>
  <c r="D85" i="8"/>
  <c r="H85" i="8"/>
  <c r="E85" i="8"/>
  <c r="I85" i="8"/>
  <c r="I60" i="9"/>
  <c r="AM84" i="8" l="1"/>
  <c r="AN84" i="8"/>
  <c r="J68" i="9" s="1"/>
  <c r="O85" i="8"/>
  <c r="P85" i="8" s="1"/>
  <c r="Q85" i="8" s="1"/>
  <c r="R86" i="8"/>
  <c r="AO86" i="8" s="1"/>
  <c r="N86" i="8"/>
  <c r="J86" i="8"/>
  <c r="K85" i="8"/>
  <c r="L85" i="8" s="1"/>
  <c r="M85" i="8" s="1"/>
  <c r="K69" i="9"/>
  <c r="AD84" i="8"/>
  <c r="AA84" i="8"/>
  <c r="AB84" i="8"/>
  <c r="AC84" i="8"/>
  <c r="AI85" i="8"/>
  <c r="E69" i="9" s="1"/>
  <c r="AG85" i="8"/>
  <c r="C69" i="9" s="1"/>
  <c r="AE85" i="8"/>
  <c r="AL85" i="8"/>
  <c r="H69" i="9" s="1"/>
  <c r="AH85" i="8"/>
  <c r="D69" i="9" s="1"/>
  <c r="AJ85" i="8"/>
  <c r="F69" i="9" s="1"/>
  <c r="AK85" i="8"/>
  <c r="G69" i="9" s="1"/>
  <c r="A68" i="9"/>
  <c r="AF84" i="8"/>
  <c r="B68" i="9" s="1"/>
  <c r="B87" i="8"/>
  <c r="F86" i="8"/>
  <c r="C86" i="8"/>
  <c r="G86" i="8"/>
  <c r="D86" i="8"/>
  <c r="H86" i="8"/>
  <c r="E86" i="8"/>
  <c r="I86" i="8"/>
  <c r="I61" i="9"/>
  <c r="AM85" i="8" l="1"/>
  <c r="AN85" i="8"/>
  <c r="J69" i="9" s="1"/>
  <c r="K70" i="9"/>
  <c r="O86" i="8"/>
  <c r="P86" i="8" s="1"/>
  <c r="Q86" i="8" s="1"/>
  <c r="AN86" i="8"/>
  <c r="J70" i="9" s="1"/>
  <c r="R87" i="8"/>
  <c r="AO87" i="8" s="1"/>
  <c r="N87" i="8"/>
  <c r="J87" i="8"/>
  <c r="K86" i="8"/>
  <c r="L86" i="8" s="1"/>
  <c r="M86" i="8" s="1"/>
  <c r="AM86" i="8" s="1"/>
  <c r="AD85" i="8"/>
  <c r="AA85" i="8"/>
  <c r="AC85" i="8"/>
  <c r="AB85" i="8"/>
  <c r="AE86" i="8"/>
  <c r="AI86" i="8"/>
  <c r="E70" i="9" s="1"/>
  <c r="AL86" i="8"/>
  <c r="H70" i="9" s="1"/>
  <c r="AK86" i="8"/>
  <c r="G70" i="9" s="1"/>
  <c r="AG86" i="8"/>
  <c r="C70" i="9" s="1"/>
  <c r="AH86" i="8"/>
  <c r="D70" i="9" s="1"/>
  <c r="AJ86" i="8"/>
  <c r="F70" i="9" s="1"/>
  <c r="AF85" i="8"/>
  <c r="B69" i="9" s="1"/>
  <c r="A69" i="9"/>
  <c r="B88" i="8"/>
  <c r="F87" i="8"/>
  <c r="C87" i="8"/>
  <c r="G87" i="8"/>
  <c r="D87" i="8"/>
  <c r="H87" i="8"/>
  <c r="E87" i="8"/>
  <c r="I87" i="8"/>
  <c r="I62" i="9"/>
  <c r="R88" i="8" l="1"/>
  <c r="AO88" i="8" s="1"/>
  <c r="J88" i="8"/>
  <c r="N88" i="8"/>
  <c r="O87" i="8"/>
  <c r="P87" i="8" s="1"/>
  <c r="Q87" i="8" s="1"/>
  <c r="AN87" i="8" s="1"/>
  <c r="J71" i="9" s="1"/>
  <c r="K87" i="8"/>
  <c r="L87" i="8" s="1"/>
  <c r="M87" i="8" s="1"/>
  <c r="K71" i="9"/>
  <c r="AD86" i="8"/>
  <c r="AA86" i="8"/>
  <c r="AB86" i="8"/>
  <c r="AC86" i="8"/>
  <c r="AG87" i="8"/>
  <c r="C71" i="9" s="1"/>
  <c r="AI87" i="8"/>
  <c r="E71" i="9" s="1"/>
  <c r="AL87" i="8"/>
  <c r="H71" i="9" s="1"/>
  <c r="AE87" i="8"/>
  <c r="AH87" i="8"/>
  <c r="D71" i="9" s="1"/>
  <c r="AJ87" i="8"/>
  <c r="F71" i="9" s="1"/>
  <c r="AK87" i="8"/>
  <c r="G71" i="9" s="1"/>
  <c r="B89" i="8"/>
  <c r="F88" i="8"/>
  <c r="C88" i="8"/>
  <c r="G88" i="8"/>
  <c r="D88" i="8"/>
  <c r="H88" i="8"/>
  <c r="E88" i="8"/>
  <c r="I88" i="8"/>
  <c r="I63" i="9"/>
  <c r="AF86" i="8"/>
  <c r="B70" i="9" s="1"/>
  <c r="A70" i="9"/>
  <c r="AM87" i="8" l="1"/>
  <c r="K72" i="9"/>
  <c r="O88" i="8"/>
  <c r="P88" i="8" s="1"/>
  <c r="Q88" i="8" s="1"/>
  <c r="K88" i="8"/>
  <c r="L88" i="8" s="1"/>
  <c r="M88" i="8" s="1"/>
  <c r="R89" i="8"/>
  <c r="AO89" i="8" s="1"/>
  <c r="N89" i="8"/>
  <c r="J89" i="8"/>
  <c r="AD87" i="8"/>
  <c r="AA87" i="8"/>
  <c r="AB87" i="8"/>
  <c r="AC87" i="8"/>
  <c r="B90" i="8"/>
  <c r="F89" i="8"/>
  <c r="C89" i="8"/>
  <c r="G89" i="8"/>
  <c r="D89" i="8"/>
  <c r="H89" i="8"/>
  <c r="E89" i="8"/>
  <c r="I89" i="8"/>
  <c r="I64" i="9"/>
  <c r="AF87" i="8"/>
  <c r="B71" i="9" s="1"/>
  <c r="A71" i="9"/>
  <c r="AL88" i="8"/>
  <c r="H72" i="9" s="1"/>
  <c r="AK88" i="8"/>
  <c r="G72" i="9" s="1"/>
  <c r="AI88" i="8"/>
  <c r="E72" i="9" s="1"/>
  <c r="AH88" i="8"/>
  <c r="D72" i="9" s="1"/>
  <c r="AG88" i="8"/>
  <c r="C72" i="9" s="1"/>
  <c r="AE88" i="8"/>
  <c r="AJ88" i="8"/>
  <c r="F72" i="9" s="1"/>
  <c r="AM88" i="8" l="1"/>
  <c r="AN88" i="8"/>
  <c r="J72" i="9" s="1"/>
  <c r="K73" i="9"/>
  <c r="K89" i="8"/>
  <c r="L89" i="8" s="1"/>
  <c r="M89" i="8" s="1"/>
  <c r="R90" i="8"/>
  <c r="AO90" i="8" s="1"/>
  <c r="J90" i="8"/>
  <c r="N90" i="8"/>
  <c r="O89" i="8"/>
  <c r="P89" i="8" s="1"/>
  <c r="Q89" i="8" s="1"/>
  <c r="AN89" i="8"/>
  <c r="J73" i="9" s="1"/>
  <c r="AD88" i="8"/>
  <c r="AA88" i="8"/>
  <c r="AB88" i="8"/>
  <c r="AC88" i="8"/>
  <c r="A72" i="9"/>
  <c r="AF88" i="8"/>
  <c r="B72" i="9" s="1"/>
  <c r="AI89" i="8"/>
  <c r="E73" i="9" s="1"/>
  <c r="AG89" i="8"/>
  <c r="C73" i="9" s="1"/>
  <c r="AL89" i="8"/>
  <c r="H73" i="9" s="1"/>
  <c r="AH89" i="8"/>
  <c r="D73" i="9" s="1"/>
  <c r="AJ89" i="8"/>
  <c r="F73" i="9" s="1"/>
  <c r="AE89" i="8"/>
  <c r="AK89" i="8"/>
  <c r="G73" i="9" s="1"/>
  <c r="B91" i="8"/>
  <c r="F90" i="8"/>
  <c r="C90" i="8"/>
  <c r="G90" i="8"/>
  <c r="D90" i="8"/>
  <c r="H90" i="8"/>
  <c r="E90" i="8"/>
  <c r="I90" i="8"/>
  <c r="I65" i="9"/>
  <c r="AM89" i="8" l="1"/>
  <c r="K74" i="9"/>
  <c r="K90" i="8"/>
  <c r="L90" i="8" s="1"/>
  <c r="M90" i="8" s="1"/>
  <c r="R91" i="8"/>
  <c r="AO91" i="8" s="1"/>
  <c r="J91" i="8"/>
  <c r="N91" i="8"/>
  <c r="O90" i="8"/>
  <c r="P90" i="8" s="1"/>
  <c r="Q90" i="8" s="1"/>
  <c r="AN90" i="8" s="1"/>
  <c r="J74" i="9" s="1"/>
  <c r="AD89" i="8"/>
  <c r="AA89" i="8"/>
  <c r="AC89" i="8"/>
  <c r="AB89" i="8"/>
  <c r="AF89" i="8"/>
  <c r="B73" i="9" s="1"/>
  <c r="A73" i="9"/>
  <c r="AE90" i="8"/>
  <c r="AL90" i="8"/>
  <c r="H74" i="9" s="1"/>
  <c r="AK90" i="8"/>
  <c r="G74" i="9" s="1"/>
  <c r="AH90" i="8"/>
  <c r="D74" i="9" s="1"/>
  <c r="AI90" i="8"/>
  <c r="E74" i="9" s="1"/>
  <c r="AJ90" i="8"/>
  <c r="F74" i="9" s="1"/>
  <c r="AG90" i="8"/>
  <c r="C74" i="9" s="1"/>
  <c r="B92" i="8"/>
  <c r="F91" i="8"/>
  <c r="C91" i="8"/>
  <c r="G91" i="8"/>
  <c r="D91" i="8"/>
  <c r="H91" i="8"/>
  <c r="E91" i="8"/>
  <c r="I91" i="8"/>
  <c r="I66" i="9"/>
  <c r="AM90" i="8" l="1"/>
  <c r="K75" i="9"/>
  <c r="R92" i="8"/>
  <c r="AO92" i="8" s="1"/>
  <c r="N92" i="8"/>
  <c r="J92" i="8"/>
  <c r="K91" i="8"/>
  <c r="L91" i="8" s="1"/>
  <c r="M91" i="8" s="1"/>
  <c r="AM91" i="8"/>
  <c r="O91" i="8"/>
  <c r="P91" i="8" s="1"/>
  <c r="Q91" i="8" s="1"/>
  <c r="AN91" i="8"/>
  <c r="J75" i="9" s="1"/>
  <c r="AD90" i="8"/>
  <c r="AA90" i="8"/>
  <c r="AB90" i="8"/>
  <c r="AC90" i="8"/>
  <c r="B93" i="8"/>
  <c r="F92" i="8"/>
  <c r="C92" i="8"/>
  <c r="G92" i="8"/>
  <c r="D92" i="8"/>
  <c r="H92" i="8"/>
  <c r="E92" i="8"/>
  <c r="I92" i="8"/>
  <c r="I67" i="9"/>
  <c r="AG91" i="8"/>
  <c r="C75" i="9" s="1"/>
  <c r="AI91" i="8"/>
  <c r="E75" i="9" s="1"/>
  <c r="AL91" i="8"/>
  <c r="H75" i="9" s="1"/>
  <c r="AE91" i="8"/>
  <c r="AH91" i="8"/>
  <c r="D75" i="9" s="1"/>
  <c r="AJ91" i="8"/>
  <c r="F75" i="9" s="1"/>
  <c r="AK91" i="8"/>
  <c r="G75" i="9" s="1"/>
  <c r="A74" i="9"/>
  <c r="AF90" i="8"/>
  <c r="B74" i="9" s="1"/>
  <c r="K92" i="8" l="1"/>
  <c r="L92" i="8" s="1"/>
  <c r="M92" i="8" s="1"/>
  <c r="O92" i="8"/>
  <c r="P92" i="8" s="1"/>
  <c r="Q92" i="8" s="1"/>
  <c r="R93" i="8"/>
  <c r="AO93" i="8" s="1"/>
  <c r="J93" i="8"/>
  <c r="N93" i="8"/>
  <c r="K76" i="9"/>
  <c r="AD91" i="8"/>
  <c r="AA91" i="8"/>
  <c r="AC91" i="8"/>
  <c r="AB91" i="8"/>
  <c r="A75" i="9"/>
  <c r="AF91" i="8"/>
  <c r="B75" i="9" s="1"/>
  <c r="AG92" i="8"/>
  <c r="C76" i="9" s="1"/>
  <c r="AL92" i="8"/>
  <c r="H76" i="9" s="1"/>
  <c r="AK92" i="8"/>
  <c r="G76" i="9" s="1"/>
  <c r="AH92" i="8"/>
  <c r="D76" i="9" s="1"/>
  <c r="AE92" i="8"/>
  <c r="AJ92" i="8"/>
  <c r="F76" i="9" s="1"/>
  <c r="AI92" i="8"/>
  <c r="E76" i="9" s="1"/>
  <c r="B94" i="8"/>
  <c r="F93" i="8"/>
  <c r="C93" i="8"/>
  <c r="G93" i="8"/>
  <c r="D93" i="8"/>
  <c r="H93" i="8"/>
  <c r="E93" i="8"/>
  <c r="I93" i="8"/>
  <c r="I68" i="9"/>
  <c r="AN92" i="8" l="1"/>
  <c r="J76" i="9" s="1"/>
  <c r="AM92" i="8"/>
  <c r="R94" i="8"/>
  <c r="AO94" i="8" s="1"/>
  <c r="N94" i="8"/>
  <c r="J94" i="8"/>
  <c r="K93" i="8"/>
  <c r="L93" i="8" s="1"/>
  <c r="M93" i="8" s="1"/>
  <c r="O93" i="8"/>
  <c r="P93" i="8" s="1"/>
  <c r="Q93" i="8" s="1"/>
  <c r="AN93" i="8"/>
  <c r="J77" i="9" s="1"/>
  <c r="K77" i="9"/>
  <c r="AD92" i="8"/>
  <c r="AA92" i="8"/>
  <c r="AB92" i="8"/>
  <c r="AC92" i="8"/>
  <c r="AI93" i="8"/>
  <c r="E77" i="9" s="1"/>
  <c r="AG93" i="8"/>
  <c r="C77" i="9" s="1"/>
  <c r="AL93" i="8"/>
  <c r="H77" i="9" s="1"/>
  <c r="AH93" i="8"/>
  <c r="D77" i="9" s="1"/>
  <c r="AJ93" i="8"/>
  <c r="F77" i="9" s="1"/>
  <c r="AE93" i="8"/>
  <c r="AK93" i="8"/>
  <c r="G77" i="9" s="1"/>
  <c r="A76" i="9"/>
  <c r="AF92" i="8"/>
  <c r="B76" i="9" s="1"/>
  <c r="B95" i="8"/>
  <c r="F94" i="8"/>
  <c r="C94" i="8"/>
  <c r="G94" i="8"/>
  <c r="D94" i="8"/>
  <c r="H94" i="8"/>
  <c r="E94" i="8"/>
  <c r="I94" i="8"/>
  <c r="I69" i="9"/>
  <c r="AM93" i="8" l="1"/>
  <c r="K78" i="9"/>
  <c r="K94" i="8"/>
  <c r="L94" i="8" s="1"/>
  <c r="M94" i="8" s="1"/>
  <c r="O94" i="8"/>
  <c r="P94" i="8" s="1"/>
  <c r="Q94" i="8" s="1"/>
  <c r="R95" i="8"/>
  <c r="AO95" i="8" s="1"/>
  <c r="N95" i="8"/>
  <c r="J95" i="8"/>
  <c r="AD93" i="8"/>
  <c r="AA93" i="8"/>
  <c r="AB93" i="8"/>
  <c r="AC93" i="8"/>
  <c r="AI94" i="8"/>
  <c r="E78" i="9" s="1"/>
  <c r="AE94" i="8"/>
  <c r="AL94" i="8"/>
  <c r="H78" i="9" s="1"/>
  <c r="AK94" i="8"/>
  <c r="G78" i="9" s="1"/>
  <c r="AG94" i="8"/>
  <c r="C78" i="9" s="1"/>
  <c r="AH94" i="8"/>
  <c r="D78" i="9" s="1"/>
  <c r="AJ94" i="8"/>
  <c r="F78" i="9" s="1"/>
  <c r="B96" i="8"/>
  <c r="F95" i="8"/>
  <c r="C95" i="8"/>
  <c r="G95" i="8"/>
  <c r="D95" i="8"/>
  <c r="H95" i="8"/>
  <c r="E95" i="8"/>
  <c r="I95" i="8"/>
  <c r="I70" i="9"/>
  <c r="AF93" i="8"/>
  <c r="B77" i="9" s="1"/>
  <c r="A77" i="9"/>
  <c r="AM94" i="8" l="1"/>
  <c r="AN94" i="8"/>
  <c r="J78" i="9" s="1"/>
  <c r="K79" i="9"/>
  <c r="K95" i="8"/>
  <c r="L95" i="8" s="1"/>
  <c r="M95" i="8" s="1"/>
  <c r="AM95" i="8"/>
  <c r="O95" i="8"/>
  <c r="P95" i="8" s="1"/>
  <c r="Q95" i="8" s="1"/>
  <c r="R96" i="8"/>
  <c r="AO96" i="8" s="1"/>
  <c r="J96" i="8"/>
  <c r="N96" i="8"/>
  <c r="AD94" i="8"/>
  <c r="AA94" i="8"/>
  <c r="AB94" i="8"/>
  <c r="AC94" i="8"/>
  <c r="AG95" i="8"/>
  <c r="C79" i="9" s="1"/>
  <c r="AI95" i="8"/>
  <c r="E79" i="9" s="1"/>
  <c r="AL95" i="8"/>
  <c r="H79" i="9" s="1"/>
  <c r="AE95" i="8"/>
  <c r="AH95" i="8"/>
  <c r="D79" i="9" s="1"/>
  <c r="AJ95" i="8"/>
  <c r="F79" i="9" s="1"/>
  <c r="AK95" i="8"/>
  <c r="G79" i="9" s="1"/>
  <c r="B97" i="8"/>
  <c r="F96" i="8"/>
  <c r="C96" i="8"/>
  <c r="G96" i="8"/>
  <c r="D96" i="8"/>
  <c r="H96" i="8"/>
  <c r="I71" i="9"/>
  <c r="E96" i="8"/>
  <c r="I96" i="8"/>
  <c r="A78" i="9"/>
  <c r="AF94" i="8"/>
  <c r="B78" i="9" s="1"/>
  <c r="AN95" i="8" l="1"/>
  <c r="J79" i="9" s="1"/>
  <c r="K80" i="9"/>
  <c r="R97" i="8"/>
  <c r="AO97" i="8" s="1"/>
  <c r="N97" i="8"/>
  <c r="J97" i="8"/>
  <c r="O96" i="8"/>
  <c r="P96" i="8" s="1"/>
  <c r="Q96" i="8" s="1"/>
  <c r="AN96" i="8"/>
  <c r="J80" i="9" s="1"/>
  <c r="K96" i="8"/>
  <c r="L96" i="8" s="1"/>
  <c r="M96" i="8" s="1"/>
  <c r="AD95" i="8"/>
  <c r="AA95" i="8"/>
  <c r="AC95" i="8"/>
  <c r="AB95" i="8"/>
  <c r="B98" i="8"/>
  <c r="F97" i="8"/>
  <c r="D97" i="8"/>
  <c r="H97" i="8"/>
  <c r="E97" i="8"/>
  <c r="I72" i="9"/>
  <c r="G97" i="8"/>
  <c r="I97" i="8"/>
  <c r="C97" i="8"/>
  <c r="A79" i="9"/>
  <c r="AF95" i="8"/>
  <c r="B79" i="9" s="1"/>
  <c r="AL96" i="8"/>
  <c r="H80" i="9" s="1"/>
  <c r="AK96" i="8"/>
  <c r="G80" i="9" s="1"/>
  <c r="AI96" i="8"/>
  <c r="E80" i="9" s="1"/>
  <c r="AH96" i="8"/>
  <c r="D80" i="9" s="1"/>
  <c r="AG96" i="8"/>
  <c r="C80" i="9" s="1"/>
  <c r="AE96" i="8"/>
  <c r="AJ96" i="8"/>
  <c r="F80" i="9" s="1"/>
  <c r="AM96" i="8" l="1"/>
  <c r="K81" i="9"/>
  <c r="K97" i="8"/>
  <c r="L97" i="8" s="1"/>
  <c r="M97" i="8" s="1"/>
  <c r="O97" i="8"/>
  <c r="P97" i="8" s="1"/>
  <c r="Q97" i="8" s="1"/>
  <c r="R98" i="8"/>
  <c r="AO98" i="8" s="1"/>
  <c r="J98" i="8"/>
  <c r="N98" i="8"/>
  <c r="AD96" i="8"/>
  <c r="AA96" i="8"/>
  <c r="AB96" i="8"/>
  <c r="AC96" i="8"/>
  <c r="AI97" i="8"/>
  <c r="E81" i="9" s="1"/>
  <c r="AG97" i="8"/>
  <c r="C81" i="9" s="1"/>
  <c r="AL97" i="8"/>
  <c r="H81" i="9" s="1"/>
  <c r="AH97" i="8"/>
  <c r="D81" i="9" s="1"/>
  <c r="AJ97" i="8"/>
  <c r="F81" i="9" s="1"/>
  <c r="AE97" i="8"/>
  <c r="AK97" i="8"/>
  <c r="G81" i="9" s="1"/>
  <c r="A80" i="9"/>
  <c r="AF96" i="8"/>
  <c r="B80" i="9" s="1"/>
  <c r="B99" i="8"/>
  <c r="F98" i="8"/>
  <c r="D98" i="8"/>
  <c r="H98" i="8"/>
  <c r="E98" i="8"/>
  <c r="I73" i="9"/>
  <c r="G98" i="8"/>
  <c r="I98" i="8"/>
  <c r="C98" i="8"/>
  <c r="AM97" i="8" l="1"/>
  <c r="AN97" i="8"/>
  <c r="J81" i="9" s="1"/>
  <c r="K82" i="9"/>
  <c r="O98" i="8"/>
  <c r="P98" i="8" s="1"/>
  <c r="Q98" i="8" s="1"/>
  <c r="AN98" i="8"/>
  <c r="J82" i="9" s="1"/>
  <c r="K98" i="8"/>
  <c r="L98" i="8" s="1"/>
  <c r="M98" i="8" s="1"/>
  <c r="R99" i="8"/>
  <c r="AO99" i="8" s="1"/>
  <c r="J99" i="8"/>
  <c r="N99" i="8"/>
  <c r="AD97" i="8"/>
  <c r="AA97" i="8"/>
  <c r="AB97" i="8"/>
  <c r="AC97" i="8"/>
  <c r="AE98" i="8"/>
  <c r="AL98" i="8"/>
  <c r="H82" i="9" s="1"/>
  <c r="AK98" i="8"/>
  <c r="G82" i="9" s="1"/>
  <c r="AH98" i="8"/>
  <c r="D82" i="9" s="1"/>
  <c r="AI98" i="8"/>
  <c r="E82" i="9" s="1"/>
  <c r="AJ98" i="8"/>
  <c r="F82" i="9" s="1"/>
  <c r="AG98" i="8"/>
  <c r="C82" i="9" s="1"/>
  <c r="B100" i="8"/>
  <c r="F99" i="8"/>
  <c r="D99" i="8"/>
  <c r="H99" i="8"/>
  <c r="E99" i="8"/>
  <c r="I74" i="9"/>
  <c r="G99" i="8"/>
  <c r="I99" i="8"/>
  <c r="C99" i="8"/>
  <c r="AF97" i="8"/>
  <c r="B81" i="9" s="1"/>
  <c r="A81" i="9"/>
  <c r="AM98" i="8" l="1"/>
  <c r="K83" i="9"/>
  <c r="O99" i="8"/>
  <c r="P99" i="8" s="1"/>
  <c r="Q99" i="8" s="1"/>
  <c r="K99" i="8"/>
  <c r="L99" i="8" s="1"/>
  <c r="M99" i="8" s="1"/>
  <c r="R100" i="8"/>
  <c r="AO100" i="8" s="1"/>
  <c r="N100" i="8"/>
  <c r="J100" i="8"/>
  <c r="AD98" i="8"/>
  <c r="AA98" i="8"/>
  <c r="AB98" i="8"/>
  <c r="AC98" i="8"/>
  <c r="B101" i="8"/>
  <c r="F100" i="8"/>
  <c r="D100" i="8"/>
  <c r="H100" i="8"/>
  <c r="E100" i="8"/>
  <c r="I75" i="9"/>
  <c r="G100" i="8"/>
  <c r="I100" i="8"/>
  <c r="C100" i="8"/>
  <c r="AG99" i="8"/>
  <c r="C83" i="9" s="1"/>
  <c r="AI99" i="8"/>
  <c r="E83" i="9" s="1"/>
  <c r="AL99" i="8"/>
  <c r="H83" i="9" s="1"/>
  <c r="AE99" i="8"/>
  <c r="AH99" i="8"/>
  <c r="D83" i="9" s="1"/>
  <c r="AJ99" i="8"/>
  <c r="F83" i="9" s="1"/>
  <c r="AK99" i="8"/>
  <c r="G83" i="9" s="1"/>
  <c r="A82" i="9"/>
  <c r="AF98" i="8"/>
  <c r="B82" i="9" s="1"/>
  <c r="AM99" i="8" l="1"/>
  <c r="AN99" i="8"/>
  <c r="J83" i="9" s="1"/>
  <c r="K84" i="9"/>
  <c r="K100" i="8"/>
  <c r="L100" i="8" s="1"/>
  <c r="M100" i="8" s="1"/>
  <c r="O100" i="8"/>
  <c r="P100" i="8" s="1"/>
  <c r="Q100" i="8" s="1"/>
  <c r="R101" i="8"/>
  <c r="AO101" i="8" s="1"/>
  <c r="J101" i="8"/>
  <c r="N101" i="8"/>
  <c r="AD99" i="8"/>
  <c r="AA99" i="8"/>
  <c r="AC99" i="8"/>
  <c r="AB99" i="8"/>
  <c r="A83" i="9"/>
  <c r="AF99" i="8"/>
  <c r="B83" i="9" s="1"/>
  <c r="AG100" i="8"/>
  <c r="C84" i="9" s="1"/>
  <c r="AL100" i="8"/>
  <c r="H84" i="9" s="1"/>
  <c r="AI100" i="8"/>
  <c r="E84" i="9" s="1"/>
  <c r="AH100" i="8"/>
  <c r="D84" i="9" s="1"/>
  <c r="AE100" i="8"/>
  <c r="AJ100" i="8"/>
  <c r="F84" i="9" s="1"/>
  <c r="AK100" i="8"/>
  <c r="G84" i="9" s="1"/>
  <c r="B102" i="8"/>
  <c r="F101" i="8"/>
  <c r="D101" i="8"/>
  <c r="H101" i="8"/>
  <c r="E101" i="8"/>
  <c r="I76" i="9"/>
  <c r="G101" i="8"/>
  <c r="I101" i="8"/>
  <c r="C101" i="8"/>
  <c r="AM100" i="8" l="1"/>
  <c r="AN100" i="8"/>
  <c r="J84" i="9" s="1"/>
  <c r="K85" i="9"/>
  <c r="O101" i="8"/>
  <c r="P101" i="8" s="1"/>
  <c r="Q101" i="8" s="1"/>
  <c r="AN101" i="8"/>
  <c r="J85" i="9" s="1"/>
  <c r="R102" i="8"/>
  <c r="AO102" i="8" s="1"/>
  <c r="N102" i="8"/>
  <c r="J102" i="8"/>
  <c r="K101" i="8"/>
  <c r="L101" i="8" s="1"/>
  <c r="M101" i="8" s="1"/>
  <c r="AD100" i="8"/>
  <c r="AA100" i="8"/>
  <c r="AB100" i="8"/>
  <c r="AC100" i="8"/>
  <c r="AI101" i="8"/>
  <c r="E85" i="9" s="1"/>
  <c r="AG101" i="8"/>
  <c r="C85" i="9" s="1"/>
  <c r="AL101" i="8"/>
  <c r="H85" i="9" s="1"/>
  <c r="AH101" i="8"/>
  <c r="D85" i="9" s="1"/>
  <c r="AJ101" i="8"/>
  <c r="F85" i="9" s="1"/>
  <c r="AE101" i="8"/>
  <c r="AK101" i="8"/>
  <c r="G85" i="9" s="1"/>
  <c r="A84" i="9"/>
  <c r="AF100" i="8"/>
  <c r="B84" i="9" s="1"/>
  <c r="B103" i="8"/>
  <c r="F102" i="8"/>
  <c r="D102" i="8"/>
  <c r="H102" i="8"/>
  <c r="E102" i="8"/>
  <c r="I77" i="9"/>
  <c r="G102" i="8"/>
  <c r="I102" i="8"/>
  <c r="C102" i="8"/>
  <c r="AM101" i="8" l="1"/>
  <c r="K86" i="9"/>
  <c r="R103" i="8"/>
  <c r="AO103" i="8" s="1"/>
  <c r="N103" i="8"/>
  <c r="J103" i="8"/>
  <c r="O102" i="8"/>
  <c r="P102" i="8" s="1"/>
  <c r="Q102" i="8" s="1"/>
  <c r="AN102" i="8"/>
  <c r="J86" i="9" s="1"/>
  <c r="K102" i="8"/>
  <c r="L102" i="8" s="1"/>
  <c r="M102" i="8" s="1"/>
  <c r="AD101" i="8"/>
  <c r="AA101" i="8"/>
  <c r="AC101" i="8"/>
  <c r="AB101" i="8"/>
  <c r="B104" i="8"/>
  <c r="F103" i="8"/>
  <c r="D103" i="8"/>
  <c r="H103" i="8"/>
  <c r="E103" i="8"/>
  <c r="I78" i="9"/>
  <c r="G103" i="8"/>
  <c r="I103" i="8"/>
  <c r="C103" i="8"/>
  <c r="AF101" i="8"/>
  <c r="B85" i="9" s="1"/>
  <c r="A85" i="9"/>
  <c r="AG102" i="8"/>
  <c r="C86" i="9" s="1"/>
  <c r="AI102" i="8"/>
  <c r="E86" i="9" s="1"/>
  <c r="AE102" i="8"/>
  <c r="AL102" i="8"/>
  <c r="H86" i="9" s="1"/>
  <c r="AH102" i="8"/>
  <c r="D86" i="9" s="1"/>
  <c r="AJ102" i="8"/>
  <c r="F86" i="9" s="1"/>
  <c r="AK102" i="8"/>
  <c r="G86" i="9" s="1"/>
  <c r="AM102" i="8" l="1"/>
  <c r="K87" i="9"/>
  <c r="K103" i="8"/>
  <c r="L103" i="8" s="1"/>
  <c r="M103" i="8" s="1"/>
  <c r="R104" i="8"/>
  <c r="AO104" i="8" s="1"/>
  <c r="J104" i="8"/>
  <c r="N104" i="8"/>
  <c r="O103" i="8"/>
  <c r="P103" i="8" s="1"/>
  <c r="Q103" i="8" s="1"/>
  <c r="AN103" i="8"/>
  <c r="J87" i="9" s="1"/>
  <c r="AA102" i="8"/>
  <c r="AB102" i="8"/>
  <c r="AC102" i="8"/>
  <c r="AD102" i="8"/>
  <c r="A86" i="9"/>
  <c r="AF102" i="8"/>
  <c r="B105" i="8"/>
  <c r="F104" i="8"/>
  <c r="D104" i="8"/>
  <c r="H104" i="8"/>
  <c r="E104" i="8"/>
  <c r="I79" i="9"/>
  <c r="G104" i="8"/>
  <c r="I104" i="8"/>
  <c r="C104" i="8"/>
  <c r="AI103" i="8"/>
  <c r="E87" i="9" s="1"/>
  <c r="AL103" i="8"/>
  <c r="H87" i="9" s="1"/>
  <c r="AG103" i="8"/>
  <c r="C87" i="9" s="1"/>
  <c r="AE103" i="8"/>
  <c r="AH103" i="8"/>
  <c r="D87" i="9" s="1"/>
  <c r="AJ103" i="8"/>
  <c r="F87" i="9" s="1"/>
  <c r="AK103" i="8"/>
  <c r="G87" i="9" s="1"/>
  <c r="AM103" i="8" l="1"/>
  <c r="K88" i="9"/>
  <c r="O104" i="8"/>
  <c r="P104" i="8" s="1"/>
  <c r="Q104" i="8" s="1"/>
  <c r="R105" i="8"/>
  <c r="AO105" i="8" s="1"/>
  <c r="N105" i="8"/>
  <c r="J105" i="8"/>
  <c r="K104" i="8"/>
  <c r="L104" i="8" s="1"/>
  <c r="M104" i="8" s="1"/>
  <c r="D2" i="10"/>
  <c r="E2" i="10"/>
  <c r="E3" i="10"/>
  <c r="F3" i="10"/>
  <c r="F2" i="10"/>
  <c r="G3" i="10"/>
  <c r="G2" i="10"/>
  <c r="I3" i="10"/>
  <c r="H3" i="10"/>
  <c r="H2" i="10"/>
  <c r="I2" i="10"/>
  <c r="AA103" i="8"/>
  <c r="AD103" i="8"/>
  <c r="AB103" i="8"/>
  <c r="AC103" i="8"/>
  <c r="E5" i="10"/>
  <c r="D5" i="10"/>
  <c r="I5" i="10"/>
  <c r="G5" i="10"/>
  <c r="H5" i="10"/>
  <c r="F5" i="10"/>
  <c r="D4" i="10"/>
  <c r="H4" i="10"/>
  <c r="F4" i="10"/>
  <c r="I4" i="10"/>
  <c r="G4" i="10"/>
  <c r="E4" i="10"/>
  <c r="D3" i="10"/>
  <c r="B86" i="9"/>
  <c r="AG104" i="8"/>
  <c r="C88" i="9" s="1"/>
  <c r="AL104" i="8"/>
  <c r="H88" i="9" s="1"/>
  <c r="AI104" i="8"/>
  <c r="E88" i="9" s="1"/>
  <c r="AH104" i="8"/>
  <c r="D88" i="9" s="1"/>
  <c r="AE104" i="8"/>
  <c r="AJ104" i="8"/>
  <c r="F88" i="9" s="1"/>
  <c r="AK104" i="8"/>
  <c r="G88" i="9" s="1"/>
  <c r="B106" i="8"/>
  <c r="F105" i="8"/>
  <c r="D105" i="8"/>
  <c r="H105" i="8"/>
  <c r="E105" i="8"/>
  <c r="I80" i="9"/>
  <c r="G105" i="8"/>
  <c r="I105" i="8"/>
  <c r="C105" i="8"/>
  <c r="A87" i="9"/>
  <c r="AF103" i="8"/>
  <c r="B87" i="9" s="1"/>
  <c r="AM104" i="8" l="1"/>
  <c r="AN104" i="8"/>
  <c r="J88" i="9" s="1"/>
  <c r="K89" i="9"/>
  <c r="O105" i="8"/>
  <c r="P105" i="8" s="1"/>
  <c r="Q105" i="8" s="1"/>
  <c r="AN105" i="8"/>
  <c r="J89" i="9" s="1"/>
  <c r="R106" i="8"/>
  <c r="AO106" i="8" s="1"/>
  <c r="J106" i="8"/>
  <c r="N106" i="8"/>
  <c r="K105" i="8"/>
  <c r="L105" i="8" s="1"/>
  <c r="M105" i="8" s="1"/>
  <c r="AA104" i="8"/>
  <c r="AB104" i="8"/>
  <c r="AD104" i="8"/>
  <c r="AC104" i="8"/>
  <c r="A88" i="9"/>
  <c r="AF104" i="8"/>
  <c r="B88" i="9" s="1"/>
  <c r="B107" i="8"/>
  <c r="F106" i="8"/>
  <c r="D106" i="8"/>
  <c r="H106" i="8"/>
  <c r="E106" i="8"/>
  <c r="I81" i="9"/>
  <c r="G106" i="8"/>
  <c r="I106" i="8"/>
  <c r="C106" i="8"/>
  <c r="AI105" i="8"/>
  <c r="E89" i="9" s="1"/>
  <c r="AL105" i="8"/>
  <c r="H89" i="9" s="1"/>
  <c r="AH105" i="8"/>
  <c r="D89" i="9" s="1"/>
  <c r="AG105" i="8"/>
  <c r="C89" i="9" s="1"/>
  <c r="AJ105" i="8"/>
  <c r="F89" i="9" s="1"/>
  <c r="AE105" i="8"/>
  <c r="AK105" i="8"/>
  <c r="G89" i="9" s="1"/>
  <c r="AM105" i="8" l="1"/>
  <c r="R107" i="8"/>
  <c r="K91" i="9" s="1"/>
  <c r="J107" i="8"/>
  <c r="K107" i="8" s="1"/>
  <c r="L107" i="8" s="1"/>
  <c r="M107" i="8" s="1"/>
  <c r="N107" i="8"/>
  <c r="O107" i="8" s="1"/>
  <c r="P107" i="8" s="1"/>
  <c r="Q107" i="8" s="1"/>
  <c r="K90" i="9"/>
  <c r="K106" i="8"/>
  <c r="L106" i="8" s="1"/>
  <c r="M106" i="8" s="1"/>
  <c r="O106" i="8"/>
  <c r="P106" i="8" s="1"/>
  <c r="Q106" i="8" s="1"/>
  <c r="AA105" i="8"/>
  <c r="AB105" i="8"/>
  <c r="AC105" i="8"/>
  <c r="AD105" i="8"/>
  <c r="AG106" i="8"/>
  <c r="C90" i="9" s="1"/>
  <c r="AE106" i="8"/>
  <c r="AL106" i="8"/>
  <c r="H90" i="9" s="1"/>
  <c r="AH106" i="8"/>
  <c r="D90" i="9" s="1"/>
  <c r="AJ106" i="8"/>
  <c r="F90" i="9" s="1"/>
  <c r="AK106" i="8"/>
  <c r="G90" i="9" s="1"/>
  <c r="AI106" i="8"/>
  <c r="E90" i="9" s="1"/>
  <c r="B108" i="8"/>
  <c r="F107" i="8"/>
  <c r="D107" i="8"/>
  <c r="H107" i="8"/>
  <c r="E107" i="8"/>
  <c r="G107" i="8"/>
  <c r="I82" i="9"/>
  <c r="I107" i="8"/>
  <c r="C107" i="8"/>
  <c r="AF105" i="8"/>
  <c r="B89" i="9" s="1"/>
  <c r="A89" i="9"/>
  <c r="AM106" i="8" l="1"/>
  <c r="AN106" i="8"/>
  <c r="J90" i="9" s="1"/>
  <c r="R108" i="8"/>
  <c r="K92" i="9" s="1"/>
  <c r="N108" i="8"/>
  <c r="O108" i="8" s="1"/>
  <c r="P108" i="8" s="1"/>
  <c r="Q108" i="8" s="1"/>
  <c r="J108" i="8"/>
  <c r="K108" i="8" s="1"/>
  <c r="L108" i="8" s="1"/>
  <c r="M108" i="8" s="1"/>
  <c r="AA106" i="8"/>
  <c r="AD106" i="8"/>
  <c r="AB106" i="8"/>
  <c r="AC106" i="8"/>
  <c r="B109" i="8"/>
  <c r="D108" i="8"/>
  <c r="H108" i="8"/>
  <c r="E108" i="8"/>
  <c r="I108" i="8"/>
  <c r="I83" i="9"/>
  <c r="F108" i="8"/>
  <c r="C108" i="8"/>
  <c r="G108" i="8"/>
  <c r="A90" i="9"/>
  <c r="AF106" i="8"/>
  <c r="B90" i="9" s="1"/>
  <c r="R109" i="8" l="1"/>
  <c r="K93" i="9" s="1"/>
  <c r="J109" i="8"/>
  <c r="K109" i="8" s="1"/>
  <c r="L109" i="8" s="1"/>
  <c r="M109" i="8" s="1"/>
  <c r="N109" i="8"/>
  <c r="O109" i="8" s="1"/>
  <c r="P109" i="8" s="1"/>
  <c r="Q109" i="8" s="1"/>
  <c r="B110" i="8"/>
  <c r="D109" i="8"/>
  <c r="H109" i="8"/>
  <c r="E109" i="8"/>
  <c r="I109" i="8"/>
  <c r="I84" i="9"/>
  <c r="F109" i="8"/>
  <c r="C109" i="8"/>
  <c r="G109" i="8"/>
  <c r="R110" i="8" l="1"/>
  <c r="K94" i="9" s="1"/>
  <c r="N110" i="8"/>
  <c r="O110" i="8" s="1"/>
  <c r="P110" i="8" s="1"/>
  <c r="Q110" i="8" s="1"/>
  <c r="J110" i="8"/>
  <c r="K110" i="8" s="1"/>
  <c r="L110" i="8" s="1"/>
  <c r="M110" i="8" s="1"/>
  <c r="B111" i="8"/>
  <c r="D110" i="8"/>
  <c r="H110" i="8"/>
  <c r="E110" i="8"/>
  <c r="I110" i="8"/>
  <c r="I85" i="9"/>
  <c r="F110" i="8"/>
  <c r="C110" i="8"/>
  <c r="G110" i="8"/>
  <c r="R111" i="8" l="1"/>
  <c r="K95" i="9" s="1"/>
  <c r="J111" i="8"/>
  <c r="K111" i="8" s="1"/>
  <c r="L111" i="8" s="1"/>
  <c r="M111" i="8" s="1"/>
  <c r="N111" i="8"/>
  <c r="O111" i="8" s="1"/>
  <c r="P111" i="8" s="1"/>
  <c r="Q111" i="8" s="1"/>
  <c r="B112" i="8"/>
  <c r="D111" i="8"/>
  <c r="H111" i="8"/>
  <c r="E111" i="8"/>
  <c r="I111" i="8"/>
  <c r="I86" i="9"/>
  <c r="F111" i="8"/>
  <c r="C111" i="8"/>
  <c r="G111" i="8"/>
  <c r="R112" i="8" l="1"/>
  <c r="K96" i="9" s="1"/>
  <c r="J112" i="8"/>
  <c r="K112" i="8" s="1"/>
  <c r="L112" i="8" s="1"/>
  <c r="M112" i="8" s="1"/>
  <c r="N112" i="8"/>
  <c r="O112" i="8" s="1"/>
  <c r="P112" i="8" s="1"/>
  <c r="Q112" i="8" s="1"/>
  <c r="B113" i="8"/>
  <c r="D112" i="8"/>
  <c r="H112" i="8"/>
  <c r="E112" i="8"/>
  <c r="I112" i="8"/>
  <c r="I87" i="9"/>
  <c r="F112" i="8"/>
  <c r="C112" i="8"/>
  <c r="G112" i="8"/>
  <c r="R113" i="8" l="1"/>
  <c r="K97" i="9" s="1"/>
  <c r="N113" i="8"/>
  <c r="O113" i="8" s="1"/>
  <c r="P113" i="8" s="1"/>
  <c r="Q113" i="8" s="1"/>
  <c r="J113" i="8"/>
  <c r="K113" i="8" s="1"/>
  <c r="L113" i="8" s="1"/>
  <c r="M113" i="8" s="1"/>
  <c r="B114" i="8"/>
  <c r="D113" i="8"/>
  <c r="H113" i="8"/>
  <c r="E113" i="8"/>
  <c r="I113" i="8"/>
  <c r="I88" i="9"/>
  <c r="F113" i="8"/>
  <c r="C113" i="8"/>
  <c r="G113" i="8"/>
  <c r="R114" i="8" l="1"/>
  <c r="K98" i="9" s="1"/>
  <c r="J114" i="8"/>
  <c r="K114" i="8" s="1"/>
  <c r="L114" i="8" s="1"/>
  <c r="M114" i="8" s="1"/>
  <c r="N114" i="8"/>
  <c r="O114" i="8" s="1"/>
  <c r="P114" i="8" s="1"/>
  <c r="Q114" i="8" s="1"/>
  <c r="B115" i="8"/>
  <c r="D114" i="8"/>
  <c r="H114" i="8"/>
  <c r="E114" i="8"/>
  <c r="I114" i="8"/>
  <c r="I89" i="9"/>
  <c r="F114" i="8"/>
  <c r="C114" i="8"/>
  <c r="G114" i="8"/>
  <c r="R115" i="8" l="1"/>
  <c r="K99" i="9" s="1"/>
  <c r="J115" i="8"/>
  <c r="K115" i="8" s="1"/>
  <c r="L115" i="8" s="1"/>
  <c r="M115" i="8" s="1"/>
  <c r="N115" i="8"/>
  <c r="O115" i="8" s="1"/>
  <c r="P115" i="8" s="1"/>
  <c r="Q115" i="8" s="1"/>
  <c r="B116" i="8"/>
  <c r="D115" i="8"/>
  <c r="H115" i="8"/>
  <c r="E115" i="8"/>
  <c r="I115" i="8"/>
  <c r="I90" i="9"/>
  <c r="F115" i="8"/>
  <c r="C115" i="8"/>
  <c r="G115" i="8"/>
  <c r="R116" i="8" l="1"/>
  <c r="K100" i="9" s="1"/>
  <c r="N116" i="8"/>
  <c r="O116" i="8" s="1"/>
  <c r="P116" i="8" s="1"/>
  <c r="Q116" i="8" s="1"/>
  <c r="J116" i="8"/>
  <c r="K116" i="8" s="1"/>
  <c r="L116" i="8" s="1"/>
  <c r="M116" i="8" s="1"/>
  <c r="B117" i="8"/>
  <c r="D116" i="8"/>
  <c r="H116" i="8"/>
  <c r="E116" i="8"/>
  <c r="I116" i="8"/>
  <c r="F116" i="8"/>
  <c r="C116" i="8"/>
  <c r="G116" i="8"/>
  <c r="R117" i="8" l="1"/>
  <c r="K101" i="9" s="1"/>
  <c r="J117" i="8"/>
  <c r="K117" i="8" s="1"/>
  <c r="L117" i="8" s="1"/>
  <c r="M117" i="8" s="1"/>
  <c r="N117" i="8"/>
  <c r="O117" i="8" s="1"/>
  <c r="P117" i="8" s="1"/>
  <c r="Q117" i="8" s="1"/>
  <c r="B118" i="8"/>
  <c r="D117" i="8"/>
  <c r="H117" i="8"/>
  <c r="E117" i="8"/>
  <c r="I117" i="8"/>
  <c r="F117" i="8"/>
  <c r="C117" i="8"/>
  <c r="G117" i="8"/>
  <c r="R118" i="8" l="1"/>
  <c r="K102" i="9" s="1"/>
  <c r="J118" i="8"/>
  <c r="K118" i="8" s="1"/>
  <c r="L118" i="8" s="1"/>
  <c r="M118" i="8" s="1"/>
  <c r="N118" i="8"/>
  <c r="O118" i="8" s="1"/>
  <c r="P118" i="8" s="1"/>
  <c r="Q118" i="8" s="1"/>
  <c r="D118" i="8"/>
  <c r="H118" i="8"/>
  <c r="E118" i="8"/>
  <c r="I118" i="8"/>
  <c r="F118" i="8"/>
  <c r="C118" i="8"/>
  <c r="G118" i="8"/>
  <c r="AM18" i="8"/>
  <c r="I2" i="9" s="1"/>
</calcChain>
</file>

<file path=xl/sharedStrings.xml><?xml version="1.0" encoding="utf-8"?>
<sst xmlns="http://schemas.openxmlformats.org/spreadsheetml/2006/main" count="640" uniqueCount="516">
  <si>
    <t>団体名</t>
    <rPh sb="0" eb="2">
      <t>ダンタイ</t>
    </rPh>
    <rPh sb="2" eb="3">
      <t>メイ</t>
    </rPh>
    <phoneticPr fontId="1"/>
  </si>
  <si>
    <t>団体名</t>
    <rPh sb="0" eb="2">
      <t>ダンタイ</t>
    </rPh>
    <rPh sb="2" eb="3">
      <t>メイ</t>
    </rPh>
    <phoneticPr fontId="3"/>
  </si>
  <si>
    <t>緊急連絡先（携帯番号等）</t>
    <rPh sb="0" eb="2">
      <t>キンキュウ</t>
    </rPh>
    <rPh sb="2" eb="5">
      <t>レンラクサキ</t>
    </rPh>
    <rPh sb="6" eb="8">
      <t>ケイタイ</t>
    </rPh>
    <rPh sb="8" eb="10">
      <t>バンゴウ</t>
    </rPh>
    <rPh sb="10" eb="11">
      <t>トウ</t>
    </rPh>
    <phoneticPr fontId="3"/>
  </si>
  <si>
    <t>申込区分</t>
    <rPh sb="0" eb="2">
      <t>モウシコミ</t>
    </rPh>
    <rPh sb="2" eb="4">
      <t>クブン</t>
    </rPh>
    <phoneticPr fontId="2"/>
  </si>
  <si>
    <t>希望部署</t>
    <rPh sb="0" eb="4">
      <t>キボウブショ</t>
    </rPh>
    <phoneticPr fontId="2"/>
  </si>
  <si>
    <t>申込責任者名</t>
    <rPh sb="0" eb="2">
      <t>モウシコミ</t>
    </rPh>
    <rPh sb="2" eb="5">
      <t>セキニンシャ</t>
    </rPh>
    <rPh sb="5" eb="6">
      <t>メイ</t>
    </rPh>
    <phoneticPr fontId="3"/>
  </si>
  <si>
    <t>名</t>
    <rPh sb="0" eb="1">
      <t>メイ</t>
    </rPh>
    <phoneticPr fontId="2"/>
  </si>
  <si>
    <t>姓</t>
    <rPh sb="0" eb="1">
      <t>セイ</t>
    </rPh>
    <phoneticPr fontId="2"/>
  </si>
  <si>
    <t>名前</t>
    <rPh sb="0" eb="2">
      <t>ナマエ</t>
    </rPh>
    <phoneticPr fontId="2"/>
  </si>
  <si>
    <t>ﾌﾘｶﾞﾅ</t>
    <phoneticPr fontId="2"/>
  </si>
  <si>
    <t>姓ﾌﾘｶﾞﾅ</t>
    <rPh sb="0" eb="1">
      <t>セイ</t>
    </rPh>
    <phoneticPr fontId="2"/>
  </si>
  <si>
    <t>名ﾌﾘｶﾞﾅ</t>
    <rPh sb="0" eb="1">
      <t>メイ</t>
    </rPh>
    <phoneticPr fontId="2"/>
  </si>
  <si>
    <t>性別</t>
    <rPh sb="0" eb="2">
      <t>セイベツ</t>
    </rPh>
    <phoneticPr fontId="2"/>
  </si>
  <si>
    <t>学年</t>
    <rPh sb="0" eb="2">
      <t>ガクネン</t>
    </rPh>
    <phoneticPr fontId="2"/>
  </si>
  <si>
    <t>ﾅﾝﾊﾞｰ
ｶｰﾄﾞ</t>
    <phoneticPr fontId="2"/>
  </si>
  <si>
    <t>１　団体情報</t>
    <rPh sb="2" eb="6">
      <t>ダンタイジョウホウ</t>
    </rPh>
    <phoneticPr fontId="2"/>
  </si>
  <si>
    <t>２　推薦審判情報</t>
    <rPh sb="2" eb="4">
      <t>スイセン</t>
    </rPh>
    <rPh sb="4" eb="6">
      <t>シンパン</t>
    </rPh>
    <rPh sb="6" eb="8">
      <t>ジョウホウ</t>
    </rPh>
    <phoneticPr fontId="2"/>
  </si>
  <si>
    <t>ナンバーカードについての注意事項</t>
    <rPh sb="12" eb="16">
      <t>チュウイジコウ</t>
    </rPh>
    <phoneticPr fontId="2"/>
  </si>
  <si>
    <t>【大学生】「6-****」は「****」部分のみを入力してください。</t>
    <phoneticPr fontId="2"/>
  </si>
  <si>
    <t>【申込区分】</t>
    <rPh sb="1" eb="3">
      <t>モウシコミ</t>
    </rPh>
    <rPh sb="3" eb="5">
      <t>クブン</t>
    </rPh>
    <phoneticPr fontId="2"/>
  </si>
  <si>
    <t>一般・高校</t>
    <rPh sb="0" eb="2">
      <t>イッパン</t>
    </rPh>
    <rPh sb="3" eb="5">
      <t>コウコウ</t>
    </rPh>
    <phoneticPr fontId="2"/>
  </si>
  <si>
    <t>中学</t>
    <rPh sb="0" eb="2">
      <t>チュウガク</t>
    </rPh>
    <phoneticPr fontId="2"/>
  </si>
  <si>
    <t>小学</t>
    <rPh sb="0" eb="2">
      <t>ショウガク</t>
    </rPh>
    <phoneticPr fontId="2"/>
  </si>
  <si>
    <t>団体コード</t>
    <rPh sb="0" eb="2">
      <t>ダンタイ</t>
    </rPh>
    <phoneticPr fontId="2"/>
  </si>
  <si>
    <t>電話番号</t>
    <rPh sb="0" eb="2">
      <t>デンワ</t>
    </rPh>
    <rPh sb="2" eb="4">
      <t>バンゴウ</t>
    </rPh>
    <phoneticPr fontId="1"/>
  </si>
  <si>
    <t>料金</t>
    <rPh sb="0" eb="2">
      <t>リョウキン</t>
    </rPh>
    <phoneticPr fontId="1"/>
  </si>
  <si>
    <t>団体区分</t>
    <rPh sb="0" eb="4">
      <t>ダンタイクブン</t>
    </rPh>
    <phoneticPr fontId="1"/>
  </si>
  <si>
    <t>申込責任者</t>
    <rPh sb="0" eb="2">
      <t>モウシコミ</t>
    </rPh>
    <rPh sb="2" eb="5">
      <t>セキニンシャ</t>
    </rPh>
    <phoneticPr fontId="1"/>
  </si>
  <si>
    <t>氏名</t>
    <rPh sb="0" eb="2">
      <t>シメイ</t>
    </rPh>
    <phoneticPr fontId="1"/>
  </si>
  <si>
    <t>希望部署</t>
    <rPh sb="0" eb="2">
      <t>キボウ</t>
    </rPh>
    <rPh sb="2" eb="4">
      <t>ブショ</t>
    </rPh>
    <phoneticPr fontId="1"/>
  </si>
  <si>
    <t>種目１</t>
    <rPh sb="0" eb="2">
      <t>シュモク</t>
    </rPh>
    <phoneticPr fontId="2"/>
  </si>
  <si>
    <t>種目</t>
    <rPh sb="0" eb="2">
      <t>シュモク</t>
    </rPh>
    <phoneticPr fontId="2"/>
  </si>
  <si>
    <t>分</t>
    <rPh sb="0" eb="1">
      <t>フン</t>
    </rPh>
    <phoneticPr fontId="2"/>
  </si>
  <si>
    <t>秒</t>
    <rPh sb="0" eb="1">
      <t>ビョウ</t>
    </rPh>
    <phoneticPr fontId="2"/>
  </si>
  <si>
    <t>100/1</t>
    <phoneticPr fontId="2"/>
  </si>
  <si>
    <t>手順２（男子選手　出場種目入力）</t>
    <rPh sb="0" eb="2">
      <t>テジュン</t>
    </rPh>
    <rPh sb="4" eb="8">
      <t>ダンシセンシュ</t>
    </rPh>
    <rPh sb="9" eb="13">
      <t>シュツジョウシュモク</t>
    </rPh>
    <rPh sb="13" eb="15">
      <t>ニュウリョク</t>
    </rPh>
    <phoneticPr fontId="2"/>
  </si>
  <si>
    <t>男子選手　出場種目情報</t>
    <rPh sb="0" eb="2">
      <t>ダンシ</t>
    </rPh>
    <rPh sb="2" eb="4">
      <t>センシュ</t>
    </rPh>
    <rPh sb="5" eb="7">
      <t>シュツジョウ</t>
    </rPh>
    <rPh sb="7" eb="9">
      <t>シュモク</t>
    </rPh>
    <rPh sb="9" eb="11">
      <t>ジョウホウ</t>
    </rPh>
    <phoneticPr fontId="2"/>
  </si>
  <si>
    <t>秒
m</t>
    <rPh sb="0" eb="1">
      <t>ビョウ</t>
    </rPh>
    <phoneticPr fontId="2"/>
  </si>
  <si>
    <t>ﾘﾚﾒﾝ</t>
    <phoneticPr fontId="2"/>
  </si>
  <si>
    <t>【ﾘﾚﾒﾝ】</t>
    <phoneticPr fontId="2"/>
  </si>
  <si>
    <t>男子</t>
    <rPh sb="0" eb="2">
      <t>ダンシ</t>
    </rPh>
    <phoneticPr fontId="2"/>
  </si>
  <si>
    <t>ｶﾅ</t>
    <phoneticPr fontId="2"/>
  </si>
  <si>
    <t>ﾅﾝﾊﾞｰ</t>
    <phoneticPr fontId="2"/>
  </si>
  <si>
    <t>女子</t>
    <rPh sb="0" eb="2">
      <t>ジョシ</t>
    </rPh>
    <phoneticPr fontId="2"/>
  </si>
  <si>
    <t>重複</t>
    <rPh sb="0" eb="2">
      <t>チョウフク</t>
    </rPh>
    <phoneticPr fontId="2"/>
  </si>
  <si>
    <t>種目</t>
    <rPh sb="0" eb="2">
      <t>シュモク</t>
    </rPh>
    <phoneticPr fontId="2"/>
  </si>
  <si>
    <t>実施種目（種目情報シートで編集すること！）</t>
    <rPh sb="0" eb="4">
      <t>ジッシシュモク</t>
    </rPh>
    <rPh sb="5" eb="7">
      <t>シュモク</t>
    </rPh>
    <rPh sb="7" eb="9">
      <t>ジョウホウ</t>
    </rPh>
    <rPh sb="13" eb="15">
      <t>ヘンシュウ</t>
    </rPh>
    <phoneticPr fontId="2"/>
  </si>
  <si>
    <t>手順３（女子選手　出場種目入力）</t>
    <rPh sb="0" eb="2">
      <t>テジュン</t>
    </rPh>
    <rPh sb="4" eb="6">
      <t>ジョシ</t>
    </rPh>
    <rPh sb="6" eb="8">
      <t>センシュ</t>
    </rPh>
    <rPh sb="9" eb="13">
      <t>シュツジョウシュモク</t>
    </rPh>
    <rPh sb="13" eb="15">
      <t>ニュウリョク</t>
    </rPh>
    <phoneticPr fontId="2"/>
  </si>
  <si>
    <t>女子選手　出場種目情報</t>
    <rPh sb="0" eb="2">
      <t>ジョシ</t>
    </rPh>
    <rPh sb="2" eb="4">
      <t>センシュ</t>
    </rPh>
    <rPh sb="5" eb="7">
      <t>シュツジョウ</t>
    </rPh>
    <rPh sb="7" eb="9">
      <t>シュモク</t>
    </rPh>
    <rPh sb="9" eb="11">
      <t>ジョウホウ</t>
    </rPh>
    <phoneticPr fontId="2"/>
  </si>
  <si>
    <t>団体情報</t>
    <rPh sb="0" eb="4">
      <t>ダンタイジョウホウ</t>
    </rPh>
    <phoneticPr fontId="2"/>
  </si>
  <si>
    <t>推薦審判員</t>
    <rPh sb="0" eb="2">
      <t>スイセン</t>
    </rPh>
    <rPh sb="2" eb="5">
      <t>シンパンイン</t>
    </rPh>
    <phoneticPr fontId="2"/>
  </si>
  <si>
    <t>選手情報</t>
    <rPh sb="0" eb="4">
      <t>センシュジョウホウ</t>
    </rPh>
    <phoneticPr fontId="2"/>
  </si>
  <si>
    <t>リレー</t>
    <phoneticPr fontId="2"/>
  </si>
  <si>
    <t>参加料</t>
    <rPh sb="0" eb="3">
      <t>サンカリョウ</t>
    </rPh>
    <phoneticPr fontId="2"/>
  </si>
  <si>
    <t>種目数</t>
    <rPh sb="0" eb="3">
      <t>シュモクスウ</t>
    </rPh>
    <phoneticPr fontId="2"/>
  </si>
  <si>
    <t>単価</t>
    <rPh sb="0" eb="2">
      <t>タンカ</t>
    </rPh>
    <phoneticPr fontId="2"/>
  </si>
  <si>
    <t>合計</t>
    <rPh sb="0" eb="2">
      <t>ゴウケイ</t>
    </rPh>
    <phoneticPr fontId="2"/>
  </si>
  <si>
    <t>合計金額</t>
    <rPh sb="0" eb="4">
      <t>ゴウケイキンガク</t>
    </rPh>
    <phoneticPr fontId="2"/>
  </si>
  <si>
    <t>N1</t>
  </si>
  <si>
    <t>N2</t>
  </si>
  <si>
    <t>SX</t>
  </si>
  <si>
    <t>KC</t>
  </si>
  <si>
    <t>MC</t>
  </si>
  <si>
    <t>ZK</t>
  </si>
  <si>
    <t>S1</t>
  </si>
  <si>
    <t>リレー</t>
    <phoneticPr fontId="3"/>
  </si>
  <si>
    <t>S2</t>
  </si>
  <si>
    <t>S2</t>
    <phoneticPr fontId="2"/>
  </si>
  <si>
    <t>TM</t>
  </si>
  <si>
    <t>S3</t>
  </si>
  <si>
    <t>S4</t>
  </si>
  <si>
    <t>S5</t>
  </si>
  <si>
    <t>S6</t>
  </si>
  <si>
    <t>DB</t>
    <phoneticPr fontId="2"/>
  </si>
  <si>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2"/>
  </si>
  <si>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2"/>
  </si>
  <si>
    <t>１　団体情報と申込区分のリストについて</t>
    <rPh sb="2" eb="6">
      <t>ダンタイジョウホウ</t>
    </rPh>
    <rPh sb="7" eb="9">
      <t>モウシコミ</t>
    </rPh>
    <rPh sb="9" eb="11">
      <t>クブン</t>
    </rPh>
    <phoneticPr fontId="2"/>
  </si>
  <si>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2"/>
  </si>
  <si>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2"/>
  </si>
  <si>
    <t>２　実施種目の登録について</t>
    <rPh sb="2" eb="6">
      <t>ジッシシュモク</t>
    </rPh>
    <rPh sb="7" eb="9">
      <t>トウロク</t>
    </rPh>
    <phoneticPr fontId="2"/>
  </si>
  <si>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2"/>
  </si>
  <si>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2"/>
  </si>
  <si>
    <t>1/100
cm</t>
    <phoneticPr fontId="2"/>
  </si>
  <si>
    <t>DB</t>
    <phoneticPr fontId="2"/>
  </si>
  <si>
    <t>【中学生】学校番号（３ケタ）＋校内の番号（２ケタ）を入力してください。 (例）向洋中「200」のゼッケン「12」の場合→「20012」</t>
    <rPh sb="3" eb="4">
      <t>セイ</t>
    </rPh>
    <phoneticPr fontId="2"/>
  </si>
  <si>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2"/>
  </si>
  <si>
    <t>選択して下さい</t>
    <rPh sb="0" eb="2">
      <t>センタク</t>
    </rPh>
    <rPh sb="4" eb="5">
      <t>クダ</t>
    </rPh>
    <phoneticPr fontId="1"/>
  </si>
  <si>
    <t>選択して下さい</t>
    <rPh sb="0" eb="2">
      <t>センタク</t>
    </rPh>
    <rPh sb="4" eb="5">
      <t>クダ</t>
    </rPh>
    <phoneticPr fontId="2"/>
  </si>
  <si>
    <t>所属団体リスト</t>
    <rPh sb="0" eb="4">
      <t>ショゾクダンタイ</t>
    </rPh>
    <phoneticPr fontId="2"/>
  </si>
  <si>
    <t>申込区分リスト</t>
    <rPh sb="0" eb="2">
      <t>モウシコミ</t>
    </rPh>
    <rPh sb="2" eb="4">
      <t>クブン</t>
    </rPh>
    <phoneticPr fontId="2"/>
  </si>
  <si>
    <t>参加料リスト</t>
    <rPh sb="0" eb="3">
      <t>サンカリョウ</t>
    </rPh>
    <phoneticPr fontId="2"/>
  </si>
  <si>
    <t>S1 S2　作成用種目リスト（編集は種目情報シートで！）</t>
    <rPh sb="6" eb="9">
      <t>サクセイヨウ</t>
    </rPh>
    <rPh sb="9" eb="11">
      <t>シュモク</t>
    </rPh>
    <rPh sb="15" eb="17">
      <t>ヘンシュウ</t>
    </rPh>
    <rPh sb="18" eb="20">
      <t>シュモク</t>
    </rPh>
    <rPh sb="20" eb="22">
      <t>ジョウホウ</t>
    </rPh>
    <phoneticPr fontId="2"/>
  </si>
  <si>
    <t>団体名の選択</t>
    <rPh sb="0" eb="3">
      <t>ダンタイメイ</t>
    </rPh>
    <rPh sb="4" eb="6">
      <t>センタク</t>
    </rPh>
    <phoneticPr fontId="2"/>
  </si>
  <si>
    <t>団体区分の選択</t>
    <rPh sb="0" eb="4">
      <t>ダンタイクブン</t>
    </rPh>
    <rPh sb="5" eb="7">
      <t>センタク</t>
    </rPh>
    <phoneticPr fontId="2"/>
  </si>
  <si>
    <t>手順４では入力データの簡易確認を行います。</t>
    <rPh sb="0" eb="2">
      <t>テジュン</t>
    </rPh>
    <rPh sb="5" eb="7">
      <t>ニュウリョク</t>
    </rPh>
    <rPh sb="11" eb="15">
      <t>カンイカクニン</t>
    </rPh>
    <rPh sb="16" eb="17">
      <t>オコナ</t>
    </rPh>
    <phoneticPr fontId="2"/>
  </si>
  <si>
    <t>入力・チェックが完了したら、「手順２」シートへ進んでください。</t>
    <rPh sb="0" eb="2">
      <t>ニュウリョク</t>
    </rPh>
    <rPh sb="8" eb="10">
      <t>カンリョウ</t>
    </rPh>
    <rPh sb="15" eb="17">
      <t>テジュン</t>
    </rPh>
    <rPh sb="23" eb="24">
      <t>スス</t>
    </rPh>
    <phoneticPr fontId="2"/>
  </si>
  <si>
    <t>「手順４」では入力データの簡易確認を行います。</t>
    <rPh sb="1" eb="3">
      <t>テジュン</t>
    </rPh>
    <rPh sb="7" eb="9">
      <t>ニュウリョク</t>
    </rPh>
    <rPh sb="13" eb="17">
      <t>カンイカクニン</t>
    </rPh>
    <rPh sb="18" eb="19">
      <t>オコナ</t>
    </rPh>
    <phoneticPr fontId="2"/>
  </si>
  <si>
    <t>１　作業は「手順１」から「手順５」まであります。</t>
    <rPh sb="2" eb="4">
      <t>サギョウ</t>
    </rPh>
    <rPh sb="6" eb="8">
      <t>テジュン</t>
    </rPh>
    <rPh sb="13" eb="15">
      <t>テジュン</t>
    </rPh>
    <phoneticPr fontId="2"/>
  </si>
  <si>
    <t>手順４　入力データの簡易確認</t>
    <rPh sb="0" eb="2">
      <t>テジュン</t>
    </rPh>
    <rPh sb="4" eb="6">
      <t>ニュウリョク</t>
    </rPh>
    <rPh sb="10" eb="12">
      <t>カンイ</t>
    </rPh>
    <rPh sb="12" eb="14">
      <t>カクニン</t>
    </rPh>
    <phoneticPr fontId="2"/>
  </si>
  <si>
    <t>男子の選手登録</t>
    <rPh sb="0" eb="2">
      <t>ダンシ</t>
    </rPh>
    <rPh sb="3" eb="5">
      <t>センシュ</t>
    </rPh>
    <rPh sb="5" eb="7">
      <t>トウロク</t>
    </rPh>
    <phoneticPr fontId="2"/>
  </si>
  <si>
    <t>男子のリレーメンバー</t>
    <rPh sb="0" eb="2">
      <t>ダンシ</t>
    </rPh>
    <phoneticPr fontId="2"/>
  </si>
  <si>
    <t>男子の種目選択</t>
    <rPh sb="0" eb="2">
      <t>ダンシ</t>
    </rPh>
    <rPh sb="3" eb="5">
      <t>シュモク</t>
    </rPh>
    <rPh sb="5" eb="7">
      <t>センタク</t>
    </rPh>
    <phoneticPr fontId="2"/>
  </si>
  <si>
    <t>女子の選手登録</t>
    <rPh sb="0" eb="2">
      <t>ジョシ</t>
    </rPh>
    <rPh sb="3" eb="5">
      <t>センシュ</t>
    </rPh>
    <rPh sb="5" eb="7">
      <t>トウロク</t>
    </rPh>
    <phoneticPr fontId="2"/>
  </si>
  <si>
    <t>女子のリレーメンバー</t>
    <rPh sb="0" eb="2">
      <t>ジョシ</t>
    </rPh>
    <phoneticPr fontId="2"/>
  </si>
  <si>
    <t>女子の種目選択</t>
    <rPh sb="0" eb="2">
      <t>ジョシ</t>
    </rPh>
    <rPh sb="3" eb="5">
      <t>シュモク</t>
    </rPh>
    <rPh sb="5" eb="7">
      <t>センタク</t>
    </rPh>
    <phoneticPr fontId="2"/>
  </si>
  <si>
    <t>５　入力・チェックが完了したら、「手順３」シートへ進んでください。</t>
    <rPh sb="2" eb="4">
      <t>ニュウリョク</t>
    </rPh>
    <rPh sb="10" eb="12">
      <t>カンリョウ</t>
    </rPh>
    <rPh sb="17" eb="19">
      <t>テジュン</t>
    </rPh>
    <rPh sb="25" eb="26">
      <t>スス</t>
    </rPh>
    <phoneticPr fontId="2"/>
  </si>
  <si>
    <t>通し番号</t>
    <rPh sb="0" eb="1">
      <t>トオ</t>
    </rPh>
    <rPh sb="2" eb="4">
      <t>バンゴウ</t>
    </rPh>
    <phoneticPr fontId="2"/>
  </si>
  <si>
    <t>女子の選手登録</t>
    <rPh sb="0" eb="2">
      <t>ジョシ</t>
    </rPh>
    <rPh sb="3" eb="7">
      <t>センシュトウロク</t>
    </rPh>
    <phoneticPr fontId="2"/>
  </si>
  <si>
    <t>２　「●完了」となっていない項目がれば、その手順に戻って入力内容を確認してください。</t>
    <rPh sb="4" eb="6">
      <t>カンリョウ</t>
    </rPh>
    <rPh sb="14" eb="16">
      <t>コウモク</t>
    </rPh>
    <phoneticPr fontId="2"/>
  </si>
  <si>
    <t>Relay</t>
    <phoneticPr fontId="2"/>
  </si>
  <si>
    <t>Relay</t>
    <phoneticPr fontId="2"/>
  </si>
  <si>
    <t>４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2"/>
  </si>
  <si>
    <t>手順５　印刷と保存　</t>
    <rPh sb="0" eb="2">
      <t>テジュン</t>
    </rPh>
    <rPh sb="4" eb="6">
      <t>インサツ</t>
    </rPh>
    <rPh sb="7" eb="9">
      <t>ホゾン</t>
    </rPh>
    <phoneticPr fontId="2"/>
  </si>
  <si>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2"/>
  </si>
  <si>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2"/>
  </si>
  <si>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2"/>
  </si>
  <si>
    <t>３　男子選手名簿</t>
    <rPh sb="2" eb="4">
      <t>ダンシ</t>
    </rPh>
    <rPh sb="4" eb="6">
      <t>センシュ</t>
    </rPh>
    <rPh sb="6" eb="8">
      <t>メイボ</t>
    </rPh>
    <phoneticPr fontId="2"/>
  </si>
  <si>
    <t>４　女子選手名簿</t>
    <rPh sb="2" eb="4">
      <t>ジョシ</t>
    </rPh>
    <rPh sb="4" eb="6">
      <t>センシュ</t>
    </rPh>
    <rPh sb="6" eb="8">
      <t>メイボ</t>
    </rPh>
    <phoneticPr fontId="2"/>
  </si>
  <si>
    <t>「手順５」では提出用紙を印刷して、データを保存します。</t>
    <rPh sb="1" eb="3">
      <t>テジュン</t>
    </rPh>
    <rPh sb="7" eb="9">
      <t>テイシュツ</t>
    </rPh>
    <rPh sb="9" eb="11">
      <t>ヨウシ</t>
    </rPh>
    <rPh sb="12" eb="14">
      <t>インサツ</t>
    </rPh>
    <rPh sb="21" eb="23">
      <t>ホゾン</t>
    </rPh>
    <phoneticPr fontId="2"/>
  </si>
  <si>
    <t>③　「手順５」シートのAKからANも要確認（S1,S2データ作成用）</t>
    <rPh sb="3" eb="5">
      <t>テジュン</t>
    </rPh>
    <rPh sb="18" eb="21">
      <t>ヨウカクニン</t>
    </rPh>
    <rPh sb="30" eb="33">
      <t>サクセイヨウ</t>
    </rPh>
    <phoneticPr fontId="2"/>
  </si>
  <si>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2"/>
  </si>
  <si>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2"/>
  </si>
  <si>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2"/>
  </si>
  <si>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2"/>
  </si>
  <si>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2"/>
  </si>
  <si>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2"/>
  </si>
  <si>
    <t>２　「手順１」から「手順５」シートを順に選択して、作業を進めてください。</t>
    <rPh sb="3" eb="5">
      <t>テジュン</t>
    </rPh>
    <rPh sb="10" eb="12">
      <t>テジュン</t>
    </rPh>
    <rPh sb="18" eb="19">
      <t>ジュン</t>
    </rPh>
    <rPh sb="20" eb="22">
      <t>センタク</t>
    </rPh>
    <rPh sb="25" eb="27">
      <t>サギョウ</t>
    </rPh>
    <rPh sb="28" eb="29">
      <t>スス</t>
    </rPh>
    <phoneticPr fontId="2"/>
  </si>
  <si>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2"/>
  </si>
  <si>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2"/>
  </si>
  <si>
    <t>　※「手順１」で作成した選手名簿は神戸市陸協主催の他の大会申込ファイル作成時にも使えます。</t>
    <rPh sb="3" eb="5">
      <t>テジュン</t>
    </rPh>
    <rPh sb="8" eb="10">
      <t>サクセイ</t>
    </rPh>
    <rPh sb="12" eb="14">
      <t>センシュ</t>
    </rPh>
    <rPh sb="14" eb="16">
      <t>メイボ</t>
    </rPh>
    <rPh sb="17" eb="20">
      <t>コウベシ</t>
    </rPh>
    <rPh sb="20" eb="21">
      <t>リク</t>
    </rPh>
    <rPh sb="21" eb="22">
      <t>キョウ</t>
    </rPh>
    <rPh sb="22" eb="24">
      <t>シュサイ</t>
    </rPh>
    <rPh sb="25" eb="26">
      <t>タ</t>
    </rPh>
    <rPh sb="27" eb="29">
      <t>タイカイ</t>
    </rPh>
    <rPh sb="29" eb="31">
      <t>モウシコミ</t>
    </rPh>
    <rPh sb="35" eb="37">
      <t>サクセイ</t>
    </rPh>
    <rPh sb="37" eb="38">
      <t>トキ</t>
    </rPh>
    <rPh sb="40" eb="41">
      <t>ツカ</t>
    </rPh>
    <phoneticPr fontId="2"/>
  </si>
  <si>
    <t>男子のリレー記録</t>
    <rPh sb="0" eb="2">
      <t>ダンシ</t>
    </rPh>
    <rPh sb="6" eb="8">
      <t>キロク</t>
    </rPh>
    <phoneticPr fontId="2"/>
  </si>
  <si>
    <t>女子のリレー記録</t>
    <rPh sb="0" eb="2">
      <t>ジョシ</t>
    </rPh>
    <rPh sb="6" eb="8">
      <t>キロク</t>
    </rPh>
    <phoneticPr fontId="2"/>
  </si>
  <si>
    <t>手順２では女子選手の出場種目情報を作成します。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2"/>
  </si>
  <si>
    <t>A</t>
    <phoneticPr fontId="2"/>
  </si>
  <si>
    <t>B</t>
    <phoneticPr fontId="2"/>
  </si>
  <si>
    <t>B</t>
    <phoneticPr fontId="2"/>
  </si>
  <si>
    <t>A</t>
    <phoneticPr fontId="2"/>
  </si>
  <si>
    <t>プログラム冊数</t>
    <rPh sb="5" eb="7">
      <t>サッスウ</t>
    </rPh>
    <phoneticPr fontId="3"/>
  </si>
  <si>
    <t>プログラム</t>
    <phoneticPr fontId="2"/>
  </si>
  <si>
    <t>女A</t>
    <rPh sb="0" eb="1">
      <t>オンナ</t>
    </rPh>
    <phoneticPr fontId="2"/>
  </si>
  <si>
    <t>女B</t>
    <rPh sb="0" eb="1">
      <t>オンナ</t>
    </rPh>
    <phoneticPr fontId="2"/>
  </si>
  <si>
    <t>男A</t>
    <rPh sb="0" eb="1">
      <t>オトコ</t>
    </rPh>
    <phoneticPr fontId="2"/>
  </si>
  <si>
    <t>男B</t>
    <rPh sb="0" eb="1">
      <t>オトコ</t>
    </rPh>
    <phoneticPr fontId="2"/>
  </si>
  <si>
    <t>A</t>
    <phoneticPr fontId="2"/>
  </si>
  <si>
    <t>B</t>
    <phoneticPr fontId="2"/>
  </si>
  <si>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</si>
  <si>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</si>
  <si>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</si>
  <si>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</si>
  <si>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</si>
  <si>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</si>
  <si>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</si>
  <si>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</si>
  <si>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</si>
  <si>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</si>
  <si>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</si>
  <si>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</si>
  <si>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</si>
  <si>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</si>
  <si>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</si>
  <si>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</si>
  <si>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280054 新日鉄広畑</t>
  </si>
  <si>
    <t>280055 山陽特殊製鋼</t>
  </si>
  <si>
    <t>280056 東芝姫路</t>
  </si>
  <si>
    <t>280845 神大かけっこ</t>
  </si>
  <si>
    <t>280833 西川ランニング教室</t>
  </si>
  <si>
    <t>490047 滋賀大</t>
  </si>
  <si>
    <t>490048 京都大</t>
  </si>
  <si>
    <t>490049 京都教育大</t>
  </si>
  <si>
    <t>490050 京都工芸繊維大</t>
  </si>
  <si>
    <t>490051 大阪大</t>
  </si>
  <si>
    <t>490052 大阪外国語大</t>
  </si>
  <si>
    <t>490053 大阪教育大</t>
  </si>
  <si>
    <t>490054 神戸大</t>
  </si>
  <si>
    <t>490056 奈良教育大</t>
  </si>
  <si>
    <t>490057 奈良女子大</t>
  </si>
  <si>
    <t>490058 和歌山大</t>
  </si>
  <si>
    <t>490080 滋賀医科大</t>
  </si>
  <si>
    <t>490092 兵庫教育大</t>
  </si>
  <si>
    <t>490094 近畿福祉大</t>
  </si>
  <si>
    <t>490098 京都創成大</t>
  </si>
  <si>
    <t>490108 びわこ成蹊大</t>
  </si>
  <si>
    <t>490112 太成学院大</t>
  </si>
  <si>
    <t>490120 大阪女子大</t>
  </si>
  <si>
    <t>490124 同志社女子大</t>
  </si>
  <si>
    <t>491015 京都府立大</t>
  </si>
  <si>
    <t>491016 京都府立医大</t>
  </si>
  <si>
    <t>491021 兵庫県立大</t>
  </si>
  <si>
    <t>491023 奈良県立医大</t>
  </si>
  <si>
    <t>492186 大谷大</t>
  </si>
  <si>
    <t>492187 京都外国語大</t>
  </si>
  <si>
    <t>492188 京都学園大</t>
  </si>
  <si>
    <t>492189 京都産業大</t>
  </si>
  <si>
    <t>492190 京都女子大</t>
  </si>
  <si>
    <t>492191 京都薬科大</t>
  </si>
  <si>
    <t>492194 京都橘女子大</t>
  </si>
  <si>
    <t>492195 同志社大</t>
  </si>
  <si>
    <t>492199 佛教大</t>
  </si>
  <si>
    <t>492200 立命館大</t>
  </si>
  <si>
    <t>492201 龍谷大</t>
  </si>
  <si>
    <t>492202 大阪医科大</t>
  </si>
  <si>
    <t>492204 大阪学院大</t>
  </si>
  <si>
    <t>492205 大阪経済大</t>
  </si>
  <si>
    <t>492206 大阪経法大</t>
  </si>
  <si>
    <t>492208 大阪工業大</t>
  </si>
  <si>
    <t>492209 大阪産業大</t>
  </si>
  <si>
    <t>492210 大阪歯科大</t>
  </si>
  <si>
    <t>492212 大阪商業大</t>
  </si>
  <si>
    <t>492213 大阪体育大</t>
  </si>
  <si>
    <t>492214 大阪電通大</t>
  </si>
  <si>
    <t>492216 大谷女子大</t>
  </si>
  <si>
    <t>492217 追手門学院大</t>
  </si>
  <si>
    <t>492218 関西大</t>
  </si>
  <si>
    <t>492219 関西医科大</t>
  </si>
  <si>
    <t>492220 関西外国語大</t>
  </si>
  <si>
    <t>492221 近畿大</t>
  </si>
  <si>
    <t>492222 四天王寺国際仏大</t>
  </si>
  <si>
    <t>492224 大阪国際大</t>
  </si>
  <si>
    <t>492226 梅花女子大</t>
  </si>
  <si>
    <t>492227 阪南大</t>
  </si>
  <si>
    <t>492228 桃山学院大</t>
  </si>
  <si>
    <t>492232 関西学院大</t>
  </si>
  <si>
    <t>492233 甲子園大</t>
  </si>
  <si>
    <t>492234 甲南大</t>
  </si>
  <si>
    <t>492235 甲南女子大</t>
  </si>
  <si>
    <t>492237 神戸学院大</t>
  </si>
  <si>
    <t>492239 神戸女子大</t>
  </si>
  <si>
    <t>492245 兵庫医科大</t>
  </si>
  <si>
    <t>492246 武庫川女子大</t>
  </si>
  <si>
    <t>492247 神戸国際大</t>
  </si>
  <si>
    <t>492248 帝塚山大</t>
  </si>
  <si>
    <t>492249 天理大</t>
  </si>
  <si>
    <t>492250 奈良大</t>
  </si>
  <si>
    <t>492302 摂南大</t>
  </si>
  <si>
    <t>492317 京都精華大</t>
  </si>
  <si>
    <t>492329 明治鍼灸大</t>
  </si>
  <si>
    <t>492332 奈良産業大</t>
  </si>
  <si>
    <t>492342 姫路獨協大</t>
  </si>
  <si>
    <t>492356 流通科学大</t>
  </si>
  <si>
    <t>495253 華頂短期大</t>
  </si>
  <si>
    <t>495270 大阪人科大</t>
  </si>
  <si>
    <t>495278 大阪成蹊短大</t>
  </si>
  <si>
    <t>496060 大手前大</t>
  </si>
  <si>
    <t>499063 滋賀県立大</t>
  </si>
  <si>
    <t>499089 兵庫大</t>
  </si>
  <si>
    <t>499090 南大阪大</t>
  </si>
  <si>
    <t>499100 関西福祉大</t>
  </si>
  <si>
    <t>499128 園田女子大</t>
  </si>
  <si>
    <t>499900 常磐大</t>
  </si>
  <si>
    <t>【一般高校男子】</t>
    <rPh sb="1" eb="3">
      <t>イッパン</t>
    </rPh>
    <rPh sb="3" eb="5">
      <t>コウコウ</t>
    </rPh>
    <rPh sb="5" eb="7">
      <t>ダンシ</t>
    </rPh>
    <phoneticPr fontId="2"/>
  </si>
  <si>
    <t>一高男100ｍ</t>
    <rPh sb="0" eb="1">
      <t>イチ</t>
    </rPh>
    <rPh sb="1" eb="2">
      <t>コウ</t>
    </rPh>
    <phoneticPr fontId="7"/>
  </si>
  <si>
    <t>00202 0</t>
  </si>
  <si>
    <t>一高男110ｍＨ</t>
    <rPh sb="0" eb="1">
      <t>イチ</t>
    </rPh>
    <phoneticPr fontId="7"/>
  </si>
  <si>
    <t>03402 0</t>
  </si>
  <si>
    <t>一高男110ｍJＨ</t>
    <rPh sb="0" eb="1">
      <t>イチ</t>
    </rPh>
    <phoneticPr fontId="7"/>
  </si>
  <si>
    <t>03302 0</t>
  </si>
  <si>
    <t>一高男走高跳</t>
    <rPh sb="0" eb="1">
      <t>イチ</t>
    </rPh>
    <rPh sb="1" eb="2">
      <t>コウ</t>
    </rPh>
    <rPh sb="3" eb="4">
      <t>ハシ</t>
    </rPh>
    <rPh sb="4" eb="6">
      <t>タカト</t>
    </rPh>
    <phoneticPr fontId="7"/>
  </si>
  <si>
    <t>07102 0</t>
  </si>
  <si>
    <t>一高男走幅跳</t>
    <rPh sb="0" eb="1">
      <t>イチ</t>
    </rPh>
    <rPh sb="1" eb="2">
      <t>コウ</t>
    </rPh>
    <rPh sb="3" eb="4">
      <t>ハシ</t>
    </rPh>
    <rPh sb="4" eb="6">
      <t>ハバト</t>
    </rPh>
    <phoneticPr fontId="7"/>
  </si>
  <si>
    <t>07302 0</t>
  </si>
  <si>
    <t>一般(7.2kg)男砲丸投</t>
    <rPh sb="0" eb="2">
      <t>イッパン</t>
    </rPh>
    <rPh sb="10" eb="13">
      <t>ホウガンナ</t>
    </rPh>
    <phoneticPr fontId="7"/>
  </si>
  <si>
    <t>08101 0</t>
  </si>
  <si>
    <t>高校(6.0kg)男砲丸投</t>
    <rPh sb="0" eb="2">
      <t>コウコウ</t>
    </rPh>
    <phoneticPr fontId="2"/>
  </si>
  <si>
    <t>08204 0</t>
  </si>
  <si>
    <t>一高男やり投</t>
    <rPh sb="0" eb="1">
      <t>イチ</t>
    </rPh>
    <rPh sb="1" eb="2">
      <t>コウ</t>
    </rPh>
    <rPh sb="5" eb="6">
      <t>ナ</t>
    </rPh>
    <phoneticPr fontId="7"/>
  </si>
  <si>
    <t>09202 0</t>
  </si>
  <si>
    <t>男5000ｍｵｰﾌﾟﾝ</t>
    <rPh sb="0" eb="1">
      <t>オトコ</t>
    </rPh>
    <phoneticPr fontId="2"/>
  </si>
  <si>
    <t>01122 0</t>
  </si>
  <si>
    <t>【一般高校女子】</t>
    <rPh sb="1" eb="3">
      <t>イッパン</t>
    </rPh>
    <rPh sb="3" eb="5">
      <t>コウコウ</t>
    </rPh>
    <rPh sb="5" eb="7">
      <t>ジョシ</t>
    </rPh>
    <phoneticPr fontId="2"/>
  </si>
  <si>
    <t>一高女100ｍ</t>
    <rPh sb="0" eb="1">
      <t>イチ</t>
    </rPh>
    <rPh sb="1" eb="2">
      <t>コウ</t>
    </rPh>
    <phoneticPr fontId="7"/>
  </si>
  <si>
    <t>一高女100ｍＨ</t>
    <rPh sb="0" eb="1">
      <t>イチ</t>
    </rPh>
    <phoneticPr fontId="7"/>
  </si>
  <si>
    <t>04402 0</t>
  </si>
  <si>
    <t>一高女100ｍYＨ</t>
    <rPh sb="0" eb="1">
      <t>イチ</t>
    </rPh>
    <phoneticPr fontId="7"/>
  </si>
  <si>
    <t>04302 0</t>
  </si>
  <si>
    <t>一高女走高跳</t>
    <rPh sb="0" eb="1">
      <t>イチ</t>
    </rPh>
    <rPh sb="1" eb="2">
      <t>コウ</t>
    </rPh>
    <rPh sb="3" eb="4">
      <t>ハシ</t>
    </rPh>
    <rPh sb="4" eb="6">
      <t>タカト</t>
    </rPh>
    <phoneticPr fontId="7"/>
  </si>
  <si>
    <t>一高女走幅跳</t>
    <rPh sb="0" eb="1">
      <t>イチ</t>
    </rPh>
    <rPh sb="1" eb="2">
      <t>コウ</t>
    </rPh>
    <rPh sb="3" eb="4">
      <t>ハシ</t>
    </rPh>
    <rPh sb="4" eb="6">
      <t>ハバト</t>
    </rPh>
    <phoneticPr fontId="7"/>
  </si>
  <si>
    <t>一高女砲丸投</t>
    <rPh sb="0" eb="1">
      <t>イチ</t>
    </rPh>
    <rPh sb="1" eb="2">
      <t>コウ</t>
    </rPh>
    <rPh sb="3" eb="6">
      <t>ホウガンナ</t>
    </rPh>
    <phoneticPr fontId="7"/>
  </si>
  <si>
    <t>08402 0</t>
  </si>
  <si>
    <t>一高女やり投</t>
    <rPh sb="0" eb="1">
      <t>イチ</t>
    </rPh>
    <rPh sb="1" eb="2">
      <t>コウ</t>
    </rPh>
    <rPh sb="5" eb="6">
      <t>ナ</t>
    </rPh>
    <phoneticPr fontId="7"/>
  </si>
  <si>
    <t>09302 0</t>
  </si>
  <si>
    <t>女3000ｍｵｰﾌﾟﾝ</t>
    <rPh sb="0" eb="1">
      <t>オンナ</t>
    </rPh>
    <phoneticPr fontId="2"/>
  </si>
  <si>
    <t>01022 0</t>
  </si>
  <si>
    <t>種目人数制限</t>
    <rPh sb="0" eb="2">
      <t>シュモク</t>
    </rPh>
    <rPh sb="2" eb="4">
      <t>ニンズウ</t>
    </rPh>
    <rPh sb="4" eb="6">
      <t>セイゲン</t>
    </rPh>
    <phoneticPr fontId="2"/>
  </si>
  <si>
    <t>一般・高校用／神戸市総合スポーツ大会　兼　神戸リレーカーニバル　申込用紙（印刷・提出用）</t>
    <rPh sb="0" eb="2">
      <t>イッパン</t>
    </rPh>
    <rPh sb="3" eb="5">
      <t>コウコウ</t>
    </rPh>
    <rPh sb="5" eb="6">
      <t>ヨウ</t>
    </rPh>
    <rPh sb="6" eb="7">
      <t>ショウヨウ</t>
    </rPh>
    <rPh sb="7" eb="10">
      <t>コウベシ</t>
    </rPh>
    <rPh sb="10" eb="12">
      <t>ソウゴウ</t>
    </rPh>
    <rPh sb="16" eb="18">
      <t>タイカイ</t>
    </rPh>
    <rPh sb="19" eb="20">
      <t>ケン</t>
    </rPh>
    <rPh sb="21" eb="23">
      <t>コウベ</t>
    </rPh>
    <rPh sb="32" eb="34">
      <t>モウシコミ</t>
    </rPh>
    <rPh sb="34" eb="36">
      <t>ヨウシ</t>
    </rPh>
    <rPh sb="37" eb="39">
      <t>インサツ</t>
    </rPh>
    <rPh sb="40" eb="42">
      <t>テイシュツ</t>
    </rPh>
    <rPh sb="42" eb="43">
      <t>ヨウ</t>
    </rPh>
    <phoneticPr fontId="2"/>
  </si>
  <si>
    <t>284201　東灘高</t>
  </si>
  <si>
    <t>284202　甲南女高</t>
  </si>
  <si>
    <t>284203　灘高</t>
  </si>
  <si>
    <t>284204　六甲ｱｲ高</t>
  </si>
  <si>
    <t>284206　神戸科技高</t>
  </si>
  <si>
    <t>284207　御影高</t>
  </si>
  <si>
    <t>284208　六甲高</t>
  </si>
  <si>
    <t>284209　神戸高</t>
  </si>
  <si>
    <t>284210　海星高</t>
  </si>
  <si>
    <t>284211　松蔭高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</si>
  <si>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</si>
  <si>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</si>
  <si>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</si>
  <si>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</si>
  <si>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</si>
  <si>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</si>
  <si>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</si>
  <si>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</si>
  <si>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</si>
  <si>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</si>
  <si>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</si>
  <si>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</si>
  <si>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</si>
  <si>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284230　長田高</t>
  </si>
  <si>
    <t>284231　常盤高</t>
  </si>
  <si>
    <t>284232　神戸星城高</t>
  </si>
  <si>
    <t>284233　野田高</t>
  </si>
  <si>
    <t>284234　育英高</t>
  </si>
  <si>
    <t>284235　滝川高</t>
  </si>
  <si>
    <t>284236　須磨学園高</t>
  </si>
  <si>
    <t>284237　須磨翔風高</t>
  </si>
  <si>
    <t>284238　須磨ﾉ浦高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</si>
  <si>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</si>
  <si>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</si>
  <si>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</si>
  <si>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</si>
  <si>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</si>
  <si>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</si>
  <si>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</si>
  <si>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</si>
  <si>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</si>
  <si>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</si>
  <si>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284250　愛徳高</t>
  </si>
  <si>
    <t>284251　神戸高専</t>
  </si>
  <si>
    <t>284252　伊川谷高</t>
  </si>
  <si>
    <t>284253　伊川谷北高</t>
  </si>
  <si>
    <t>284254　神戸高塚高</t>
  </si>
  <si>
    <t>284255　滝川第二高</t>
  </si>
  <si>
    <t>4*400mR記録</t>
    <rPh sb="7" eb="9">
      <t>キロク</t>
    </rPh>
    <phoneticPr fontId="2"/>
  </si>
  <si>
    <t>4*400mR</t>
    <phoneticPr fontId="2"/>
  </si>
  <si>
    <t>4*400mR記録</t>
    <phoneticPr fontId="2"/>
  </si>
  <si>
    <t>4*400R</t>
    <phoneticPr fontId="2"/>
  </si>
  <si>
    <t>男子4*400R記録</t>
    <rPh sb="0" eb="2">
      <t>ダンシ</t>
    </rPh>
    <rPh sb="8" eb="10">
      <t>キロク</t>
    </rPh>
    <phoneticPr fontId="2"/>
  </si>
  <si>
    <t>女子4*400R記録</t>
    <rPh sb="0" eb="2">
      <t>ジョシ</t>
    </rPh>
    <rPh sb="8" eb="10">
      <t>キロク</t>
    </rPh>
    <phoneticPr fontId="2"/>
  </si>
  <si>
    <t>３　4×400ｍＲに出場する学校は、6名以内のﾘﾚﾒﾝ欄の「男A」「男B」を選択して、リレーの記録を入力してください。</t>
    <rPh sb="10" eb="12">
      <t>シュツジョウ</t>
    </rPh>
    <rPh sb="14" eb="16">
      <t>ガッコウ</t>
    </rPh>
    <rPh sb="19" eb="20">
      <t>メイ</t>
    </rPh>
    <rPh sb="20" eb="22">
      <t>イナイ</t>
    </rPh>
    <rPh sb="27" eb="28">
      <t>ラン</t>
    </rPh>
    <rPh sb="30" eb="31">
      <t>オトコ</t>
    </rPh>
    <rPh sb="34" eb="35">
      <t>オトコ</t>
    </rPh>
    <rPh sb="38" eb="40">
      <t>センタク</t>
    </rPh>
    <rPh sb="47" eb="49">
      <t>キロク</t>
    </rPh>
    <rPh sb="50" eb="52">
      <t>ニュウリョク</t>
    </rPh>
    <phoneticPr fontId="2"/>
  </si>
  <si>
    <t>３　4×400ｍＲに出場する学校は、6名以内のﾘﾚﾒﾝ欄の「女A」「女B」を選択して、リレーの記録を入力してください。</t>
    <rPh sb="10" eb="12">
      <t>シュツジョウ</t>
    </rPh>
    <rPh sb="14" eb="16">
      <t>ガッコウ</t>
    </rPh>
    <rPh sb="19" eb="20">
      <t>メイ</t>
    </rPh>
    <rPh sb="20" eb="22">
      <t>イナイ</t>
    </rPh>
    <rPh sb="27" eb="28">
      <t>ラン</t>
    </rPh>
    <rPh sb="30" eb="31">
      <t>オンナ</t>
    </rPh>
    <rPh sb="34" eb="35">
      <t>オンナ</t>
    </rPh>
    <rPh sb="38" eb="40">
      <t>センタク</t>
    </rPh>
    <rPh sb="47" eb="49">
      <t>キロク</t>
    </rPh>
    <rPh sb="50" eb="52">
      <t>ニュウリョク</t>
    </rPh>
    <phoneticPr fontId="2"/>
  </si>
  <si>
    <t>手順</t>
    <rPh sb="0" eb="2">
      <t>テジュン</t>
    </rPh>
    <phoneticPr fontId="2"/>
  </si>
  <si>
    <t>男子R</t>
    <rPh sb="0" eb="2">
      <t>ダンシ</t>
    </rPh>
    <phoneticPr fontId="2"/>
  </si>
  <si>
    <t>女子R</t>
    <rPh sb="0" eb="2">
      <t>ジョシ</t>
    </rPh>
    <phoneticPr fontId="2"/>
  </si>
  <si>
    <t>学校名（団体名）</t>
    <rPh sb="0" eb="3">
      <t>ガッコウメイ</t>
    </rPh>
    <rPh sb="4" eb="6">
      <t>ダンタイ</t>
    </rPh>
    <rPh sb="6" eb="7">
      <t>メイ</t>
    </rPh>
    <phoneticPr fontId="3"/>
  </si>
  <si>
    <t>【神戸市内高校】</t>
    <rPh sb="1" eb="5">
      <t>コウベシナイ</t>
    </rPh>
    <rPh sb="5" eb="7">
      <t>コウコウ</t>
    </rPh>
    <phoneticPr fontId="1"/>
  </si>
  <si>
    <t>284205　神大附中等</t>
    <rPh sb="7" eb="9">
      <t>ジンダイ</t>
    </rPh>
    <rPh sb="8" eb="9">
      <t>ダイ</t>
    </rPh>
    <rPh sb="10" eb="12">
      <t>チュウトウ</t>
    </rPh>
    <phoneticPr fontId="26"/>
  </si>
  <si>
    <t>284223　夙川高</t>
    <rPh sb="7" eb="9">
      <t>シュクガワ</t>
    </rPh>
    <phoneticPr fontId="26"/>
  </si>
  <si>
    <t>284224　神戸学院高</t>
    <rPh sb="7" eb="11">
      <t>コウベガクイン</t>
    </rPh>
    <phoneticPr fontId="1"/>
  </si>
  <si>
    <t>284226　神港橘高</t>
    <rPh sb="9" eb="10">
      <t>タチバナ</t>
    </rPh>
    <phoneticPr fontId="1"/>
  </si>
  <si>
    <t>284229　彩星工科高</t>
  </si>
  <si>
    <t>【大学】</t>
    <rPh sb="1" eb="3">
      <t>ダイガク</t>
    </rPh>
    <phoneticPr fontId="2"/>
  </si>
  <si>
    <t>490016 筑波大</t>
    <rPh sb="7" eb="10">
      <t>ツクバダイ</t>
    </rPh>
    <phoneticPr fontId="2"/>
  </si>
  <si>
    <t>491018 大阪公立大</t>
    <rPh sb="9" eb="10">
      <t>コウ</t>
    </rPh>
    <phoneticPr fontId="3"/>
  </si>
  <si>
    <t>【一般】</t>
    <rPh sb="1" eb="3">
      <t>イッパン</t>
    </rPh>
    <phoneticPr fontId="2"/>
  </si>
  <si>
    <t>280801 三菱重工神戸</t>
  </si>
  <si>
    <t>280802 鈴蘭台ＡＣ</t>
  </si>
  <si>
    <t>280804 兵庫県警</t>
  </si>
  <si>
    <t>280805 神戸ＰＩＪＣ</t>
  </si>
  <si>
    <t>280807 兵庫マスターズ</t>
  </si>
  <si>
    <t>280809 凌霜ＡＣ</t>
  </si>
  <si>
    <t>280810 神戸市教員クラブ</t>
  </si>
  <si>
    <t>280811 神戸市高体連クラブ</t>
  </si>
  <si>
    <t>280812 ノーリツ</t>
  </si>
  <si>
    <t>280813 明石大橋ＡＣ</t>
  </si>
  <si>
    <t xml:space="preserve">280814 神戸TFC </t>
  </si>
  <si>
    <t>280815 ユニバースポーツクラブ</t>
  </si>
  <si>
    <t>280821 阪急電鉄陸上部</t>
  </si>
  <si>
    <t>280822 Bacchus</t>
  </si>
  <si>
    <t xml:space="preserve">280826 T&amp;F.netKOBE </t>
  </si>
  <si>
    <t>280827 Sparkle Run</t>
  </si>
  <si>
    <t xml:space="preserve">280828 HYOGO TFC </t>
  </si>
  <si>
    <t>280829 NAC</t>
  </si>
  <si>
    <t>280830 神戸市消防局</t>
  </si>
  <si>
    <t>280831 シスメックス</t>
  </si>
  <si>
    <t>280832 TIC valley</t>
  </si>
  <si>
    <t xml:space="preserve">280834 KOBE ATHLETE CLUB </t>
  </si>
  <si>
    <t xml:space="preserve">280835 ReRun Running Club </t>
  </si>
  <si>
    <t>280838 コンドーテック陸上部　</t>
  </si>
  <si>
    <t>280841 神戸えーしー　</t>
  </si>
  <si>
    <t>280844 絆ランニングクラブ　</t>
  </si>
  <si>
    <t>280846 コマネチランニングクラブ　</t>
  </si>
  <si>
    <t>280847 チーム壁　</t>
  </si>
  <si>
    <t>280848 Frontier athlete club　　</t>
  </si>
  <si>
    <t>280850 UNDER TWO MINUTES　</t>
  </si>
  <si>
    <t xml:space="preserve">280851 GRAND STONE  </t>
  </si>
  <si>
    <t>280852 Mix Up KOBE　</t>
  </si>
  <si>
    <t>280853 DREAM</t>
  </si>
  <si>
    <t>280854 神戸デジタル・ラボ</t>
  </si>
  <si>
    <t>280855 会下山レーシングクラブ</t>
  </si>
  <si>
    <t>280856 相支走愛</t>
  </si>
  <si>
    <t>280857 RUN JOURNEY</t>
  </si>
  <si>
    <t>280858 Star Running Club</t>
  </si>
  <si>
    <t>280859 有野台NAC</t>
  </si>
  <si>
    <t>280860 北五葉NAC</t>
  </si>
  <si>
    <t>280861 神戸市立有瀬小学校</t>
  </si>
  <si>
    <t>280005 西宮市陸協</t>
  </si>
  <si>
    <t>280018 佐用郡陸協</t>
  </si>
  <si>
    <t>280019 赤穂市陸協</t>
  </si>
  <si>
    <t>280020 三田市陸協</t>
  </si>
  <si>
    <t>280021 篠山市陸協</t>
  </si>
  <si>
    <t>280022 丹波市陸協</t>
  </si>
  <si>
    <t>280023 相生市陸協</t>
  </si>
  <si>
    <t>280024 三木市陸協</t>
  </si>
  <si>
    <t>280025 加東市陸協</t>
  </si>
  <si>
    <t>280026 揖保郡陸協</t>
  </si>
  <si>
    <t>280027 朝来市陸協</t>
  </si>
  <si>
    <t>280028 加古郡陸協</t>
  </si>
  <si>
    <t>280029 神崎郡陸協</t>
  </si>
  <si>
    <t>280030 出石郡陸協</t>
  </si>
  <si>
    <t>280031 城崎郡陸協</t>
  </si>
  <si>
    <t>280032 豊岡市陸協</t>
  </si>
  <si>
    <t>280033 美方郡陸協</t>
  </si>
  <si>
    <t>280034 養父市陸協</t>
  </si>
  <si>
    <t>280035 洲本市陸協</t>
  </si>
  <si>
    <t>280036 淡路市陸協</t>
  </si>
  <si>
    <t>280037 南あわじ市陸協</t>
  </si>
  <si>
    <t>280038 吉川工業</t>
  </si>
  <si>
    <t>280039 兵庫ｱｽﾘｰﾄ</t>
  </si>
  <si>
    <t>280040 兵庫教員Ｃ</t>
  </si>
  <si>
    <t>280041 HITAC</t>
  </si>
  <si>
    <t>280042 三菱電機姫路</t>
  </si>
  <si>
    <t>280043 ｳｨﾝﾄﾞｱｯﾌﾟAC</t>
  </si>
  <si>
    <t>280044 関西陸人</t>
  </si>
  <si>
    <t>280045 武庫荘総合AC</t>
  </si>
  <si>
    <t>280046 月見ヶ丘Ｃ</t>
  </si>
  <si>
    <t>280047 御影ＡＣ</t>
  </si>
  <si>
    <t>280048 葵ＡＣ</t>
  </si>
  <si>
    <t>280049 関大陸友会</t>
  </si>
  <si>
    <t>280050 住友電工</t>
  </si>
  <si>
    <t>280051 千僧自衛隊</t>
  </si>
  <si>
    <t>280052 川崎重工</t>
  </si>
  <si>
    <t>280053 神鋼加古川</t>
  </si>
  <si>
    <t>280057 伊丹自衛隊</t>
  </si>
  <si>
    <t>280058 神戸市水道局RC</t>
  </si>
  <si>
    <t>280059 阪神病院</t>
  </si>
  <si>
    <t>280060 神交魚崎走友会</t>
  </si>
  <si>
    <t>280061 三菱重工高砂</t>
  </si>
  <si>
    <t>280062 童夢人</t>
  </si>
  <si>
    <t>280063 陸自第3師団</t>
  </si>
  <si>
    <t>280064 21Cﾗﾝﾅ-ｽﾞｸﾗﾌﾞ</t>
  </si>
  <si>
    <t>280065 飾磨郡陸協</t>
  </si>
  <si>
    <t>280066 日本HPﾗﾝﾅ-ｽﾞ</t>
  </si>
  <si>
    <t>280067 王子ｻﾌﾞﾄﾗ愛好会</t>
  </si>
  <si>
    <t>280068 赤穂郡陸協</t>
  </si>
  <si>
    <t>280069 Grlab兵庫</t>
  </si>
  <si>
    <t>280070 三洋電機ｿﾌﾄｴﾅｼﾞ</t>
  </si>
  <si>
    <t>280071 長谷川体育施設</t>
  </si>
  <si>
    <t>280072 ｱﾄﾚﾀｽ</t>
  </si>
  <si>
    <t>280073 尼北AC</t>
  </si>
  <si>
    <t>280074 三原高AC</t>
  </si>
  <si>
    <t>280075 伊丹市消防局</t>
  </si>
  <si>
    <t>280076 神崎高級工機RC</t>
  </si>
  <si>
    <t>280077 ｳｯﾃﾞｨRC</t>
  </si>
  <si>
    <t>280078 神戸甲北AC</t>
  </si>
  <si>
    <t>280079 宝塚市役所</t>
  </si>
  <si>
    <t>280080 如田接骨院TC</t>
  </si>
  <si>
    <t>280081 西神戸ｸﾗﾌﾞ</t>
  </si>
  <si>
    <t>280082 ﾄｸｾﾝ工業</t>
  </si>
  <si>
    <t>280083 三木ＲＣ</t>
  </si>
  <si>
    <t>280084 美嚢郡陸協</t>
  </si>
  <si>
    <t>280085 K･Iｺｰﾎﾟﾚｰｼｮﾝ</t>
  </si>
  <si>
    <t>280086 三菱電機紅菱会</t>
  </si>
  <si>
    <t>280087 川辺郡陸協</t>
  </si>
  <si>
    <t>280088 星陵AC</t>
  </si>
  <si>
    <t>280089 ｱｼｯｸｽ陸上競技部</t>
  </si>
  <si>
    <t>280090 流通科学大AC</t>
  </si>
  <si>
    <t>280091 しあわせの村RC</t>
  </si>
  <si>
    <t>280092 PEEK兵庫</t>
  </si>
  <si>
    <t>280093 ﾀｲﾓｽﾎﾟｰﾂ</t>
  </si>
  <si>
    <t>280094 平尾石油</t>
  </si>
  <si>
    <t>280095 大通</t>
  </si>
  <si>
    <t>280096 人材開発</t>
  </si>
  <si>
    <t>280097 きさらぎｸﾗﾌﾞ</t>
  </si>
  <si>
    <t>280098 RUNNERS･9の会</t>
  </si>
  <si>
    <t>280099 神戸製鋼西神</t>
  </si>
  <si>
    <t>280100 no-limits</t>
  </si>
  <si>
    <t>280101 明石高専AC</t>
  </si>
  <si>
    <t>280102 姫路自衛隊</t>
  </si>
  <si>
    <t>280103 KNJC</t>
  </si>
  <si>
    <t>280104 MRC</t>
  </si>
  <si>
    <t>280105 上郡AC</t>
  </si>
  <si>
    <t>280106 ﾁｰﾑﾐｽﾞﾉｱｽﾚﾃｨｯｸ</t>
  </si>
  <si>
    <t>280107 神戸高専TFC</t>
  </si>
  <si>
    <t>280108 ARC神戸</t>
  </si>
  <si>
    <t>280109 川重ﾃｸﾉｻｰﾋﾞｽ</t>
  </si>
  <si>
    <t>280110 ONE</t>
  </si>
  <si>
    <t>280111 eA兵庫</t>
  </si>
  <si>
    <t>280112 尼崎ﾅｲﾄﾗﾝﾅｰｽﾞ</t>
  </si>
  <si>
    <t>280113 ﾌｼﾞﾌﾟﾚｱﾑ(株)</t>
  </si>
  <si>
    <t>280114 活魚こうの</t>
  </si>
  <si>
    <t>280115 甲南大AC</t>
  </si>
  <si>
    <t>280116 復刻ｱｽﾘｰﾄｸﾗﾌﾞ</t>
  </si>
  <si>
    <t>280117 KOBE.AC</t>
  </si>
  <si>
    <t>280118 ﾁｰﾑﾌﾗｯﾄｻｰｸﾙ</t>
  </si>
  <si>
    <t>280119 神戸学院大AC</t>
  </si>
  <si>
    <t>280120 ｱﾁｰﾌﾞRC</t>
  </si>
  <si>
    <t>280121 ﾆｯｺｰﾃｸﾉ陸上競技</t>
  </si>
  <si>
    <t>280122 KOBE ALL FREE</t>
  </si>
  <si>
    <t>280123 Team　SOS</t>
  </si>
  <si>
    <t>280124 HYOGO TFC</t>
  </si>
  <si>
    <t>280125 鳩印G&amp;T</t>
  </si>
  <si>
    <t>280126 神戸学院大AC</t>
  </si>
  <si>
    <t>280127 芦屋浜AC</t>
  </si>
  <si>
    <t>280128 上ヶ原ｱｽﾘｰﾄｸﾗﾌﾞ</t>
  </si>
  <si>
    <t>280129 ｱﾚｯｸｽRC</t>
  </si>
  <si>
    <t>280030 新日本住設</t>
  </si>
  <si>
    <t>280031 森野AC</t>
  </si>
  <si>
    <t>280032 ｺﾏﾈﾁﾗﾝﾆﾝｸﾞｸﾗﾌﾞ</t>
  </si>
  <si>
    <t>280033 三田ｱｽﾘｰﾄX</t>
  </si>
  <si>
    <t>280000　所属該当なし</t>
    <rPh sb="7" eb="9">
      <t>ショゾク</t>
    </rPh>
    <rPh sb="9" eb="11">
      <t>ガイトウ</t>
    </rPh>
    <phoneticPr fontId="2"/>
  </si>
  <si>
    <t>499084 神戸親和大</t>
    <phoneticPr fontId="2"/>
  </si>
  <si>
    <t>種目2</t>
    <rPh sb="0" eb="2">
      <t>シュモク</t>
    </rPh>
    <phoneticPr fontId="2"/>
  </si>
  <si>
    <t>種目２</t>
    <rPh sb="0" eb="2">
      <t>シュモク</t>
    </rPh>
    <phoneticPr fontId="2"/>
  </si>
  <si>
    <t>個人種目に加えてオープン種目に
 エントリーする場合のみ使用</t>
    <rPh sb="0" eb="2">
      <t>コジン</t>
    </rPh>
    <rPh sb="2" eb="4">
      <t>シュモク</t>
    </rPh>
    <rPh sb="5" eb="6">
      <t>クワ</t>
    </rPh>
    <rPh sb="12" eb="14">
      <t>シュモク</t>
    </rPh>
    <rPh sb="24" eb="26">
      <t>バアイ</t>
    </rPh>
    <rPh sb="28" eb="30">
      <t>シヨウ</t>
    </rPh>
    <phoneticPr fontId="2"/>
  </si>
  <si>
    <t>個人種目に加えてオープン種目に
エントリーする場合のみ使用</t>
    <rPh sb="0" eb="2">
      <t>コジン</t>
    </rPh>
    <rPh sb="2" eb="4">
      <t>シュモク</t>
    </rPh>
    <rPh sb="5" eb="6">
      <t>クワ</t>
    </rPh>
    <rPh sb="12" eb="14">
      <t>シュモク</t>
    </rPh>
    <rPh sb="23" eb="25">
      <t>バアイ</t>
    </rPh>
    <rPh sb="27" eb="29">
      <t>シヨウ</t>
    </rPh>
    <phoneticPr fontId="2"/>
  </si>
  <si>
    <t>2025年度神戸市民総合スポーツ大会秋季大会　兼　神戸リレーカーニバル　申込ファイル（一般高校用）</t>
    <rPh sb="4" eb="6">
      <t>ネンド</t>
    </rPh>
    <rPh sb="8" eb="10">
      <t>シミン</t>
    </rPh>
    <rPh sb="18" eb="22">
      <t>シュウキタイカイ</t>
    </rPh>
    <rPh sb="43" eb="45">
      <t>イッパン</t>
    </rPh>
    <rPh sb="45" eb="47">
      <t>コウコウ</t>
    </rPh>
    <rPh sb="47" eb="48">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</si>
</sst>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8"/>
      <color theme="0"/>
      <name val="游ゴシック"/>
      <family val="3"/>
      <charset val="128"/>
      <scheme val="minor"/>
    </font>
    <font>
      <sz val="11"/>
      <color theme="1"/>
      <name val="游ゴシック"/>
      <family val="2"/>
      <charset val="128"/>
      <scheme val="minor"/>
    </font>
    <font>
      <sz val="12"/>
      <color theme="1"/>
      <name val="游ゴシック"/>
      <family val="2"/>
      <charset val="128"/>
      <scheme val="minor"/>
    </font>
    <font>
      <sz val="9"/>
      <color theme="1"/>
      <name val="游ゴシック"/>
      <family val="3"/>
      <charset val="128"/>
      <scheme val="minor"/>
    </font>
    <font>
      <sz val="9"/>
      <color theme="0"/>
      <name val="游ゴシック"/>
      <family val="3"/>
      <charset val="128"/>
      <scheme val="minor"/>
    </font>
    <font>
      <b/>
      <sz val="9"/>
      <color theme="1"/>
      <name val="游ゴシック"/>
      <family val="3"/>
      <charset val="128"/>
      <scheme val="minor"/>
    </font>
  </fonts>
  <fills count="9">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
      <patternFill patternType="solid">
        <fgColor theme="0"/>
        <bgColor indexed="64"/>
      </patternFill>
    </fill>
    <fill>
      <patternFill patternType="solid">
        <fgColor theme="4"/>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thin">
        <color indexed="64"/>
      </bottom>
      <diagonal/>
    </border>
    <border>
      <left/>
      <right style="mediumDashed">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s>
  <cellStyleXfs count="1">
    <xf numFmtId="0" fontId="0" fillId="0" borderId="0">
      <alignment vertical="center"/>
    </xf>
  </cellStyleXfs>
  <cellXfs count="272">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 xfId="0" applyBorder="1">
      <alignment vertical="center"/>
    </xf>
    <xf numFmtId="0" fontId="0" fillId="0" borderId="13" xfId="0" applyBorder="1">
      <alignment vertical="center"/>
    </xf>
    <xf numFmtId="0" fontId="6" fillId="0" borderId="0" xfId="0" applyFont="1" applyAlignment="1">
      <alignment horizontal="center" vertical="center" wrapText="1"/>
    </xf>
    <xf numFmtId="0" fontId="4" fillId="0" borderId="34" xfId="0" applyFont="1" applyBorder="1">
      <alignment vertical="center"/>
    </xf>
    <xf numFmtId="0" fontId="4" fillId="0" borderId="4" xfId="0" applyFont="1" applyBorder="1">
      <alignment vertical="center"/>
    </xf>
    <xf numFmtId="0" fontId="4" fillId="0" borderId="0" xfId="0" applyFont="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1" xfId="0" applyBorder="1" applyAlignment="1" applyProtection="1">
      <alignment vertical="center" shrinkToFit="1"/>
      <protection locked="0"/>
    </xf>
    <xf numFmtId="0" fontId="10" fillId="0" borderId="0" xfId="0" applyFont="1" applyAlignment="1">
      <alignment horizontal="left" vertical="center"/>
    </xf>
    <xf numFmtId="0" fontId="4" fillId="0" borderId="0" xfId="0" quotePrefix="1" applyFont="1" applyAlignment="1">
      <alignment horizontal="left" vertical="center"/>
    </xf>
    <xf numFmtId="0" fontId="4" fillId="2" borderId="0" xfId="0" applyFont="1" applyFill="1" applyAlignment="1">
      <alignment horizontal="lef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Protection="1">
      <alignment vertical="center"/>
      <protection locked="0"/>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xf>
    <xf numFmtId="0" fontId="9" fillId="3" borderId="2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4" xfId="0" applyFont="1" applyFill="1" applyBorder="1" applyAlignment="1">
      <alignment horizontal="center" vertical="center"/>
    </xf>
    <xf numFmtId="0" fontId="9" fillId="2" borderId="20" xfId="0" applyFont="1" applyFill="1" applyBorder="1" applyAlignment="1">
      <alignment horizontal="center" vertical="center"/>
    </xf>
    <xf numFmtId="0" fontId="11" fillId="0" borderId="0" xfId="0" applyFont="1">
      <alignment vertical="center"/>
    </xf>
    <xf numFmtId="0" fontId="16" fillId="0" borderId="0" xfId="0" applyFont="1">
      <alignment vertical="center"/>
    </xf>
    <xf numFmtId="0" fontId="17" fillId="5" borderId="0" xfId="0" applyFont="1" applyFill="1" applyAlignment="1" applyProtection="1">
      <alignment horizontal="left" vertical="center"/>
      <protection hidden="1"/>
    </xf>
    <xf numFmtId="0" fontId="4" fillId="0" borderId="26" xfId="0" applyFont="1" applyBorder="1" applyAlignment="1">
      <alignment horizontal="center"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center" vertical="center"/>
    </xf>
    <xf numFmtId="0" fontId="6" fillId="4" borderId="25" xfId="0" applyFont="1" applyFill="1" applyBorder="1" applyAlignment="1">
      <alignment horizontal="center" vertical="center"/>
    </xf>
    <xf numFmtId="0" fontId="16" fillId="0" borderId="0" xfId="0" applyFont="1" applyAlignment="1"/>
    <xf numFmtId="0" fontId="17" fillId="5" borderId="7" xfId="0" applyFont="1" applyFill="1" applyBorder="1" applyAlignment="1" applyProtection="1">
      <alignment horizontal="left" vertical="center"/>
      <protection hidden="1"/>
    </xf>
    <xf numFmtId="0" fontId="0" fillId="0" borderId="0" xfId="0" applyAlignment="1">
      <alignment horizontal="left" vertical="center"/>
    </xf>
    <xf numFmtId="0" fontId="5" fillId="0" borderId="2" xfId="0" applyFont="1" applyBorder="1">
      <alignment vertical="center"/>
    </xf>
    <xf numFmtId="0" fontId="0" fillId="0" borderId="4" xfId="0" applyBorder="1">
      <alignment vertical="center"/>
    </xf>
    <xf numFmtId="0" fontId="0" fillId="0" borderId="5" xfId="0" applyBorder="1">
      <alignment vertical="center"/>
    </xf>
    <xf numFmtId="0" fontId="11"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4" xfId="0" applyBorder="1">
      <alignment vertical="center"/>
    </xf>
    <xf numFmtId="0" fontId="0" fillId="0" borderId="3" xfId="0"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5" fillId="0" borderId="34" xfId="0" applyFont="1" applyBorder="1" applyAlignment="1">
      <alignment horizontal="left" vertical="center"/>
    </xf>
    <xf numFmtId="0" fontId="5"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10" fillId="0" borderId="0" xfId="0" applyFont="1" applyAlignment="1" applyProtection="1">
      <alignment horizontal="left" vertical="center"/>
      <protection locked="0"/>
    </xf>
    <xf numFmtId="0" fontId="11" fillId="0" borderId="2" xfId="0" applyFont="1" applyBorder="1">
      <alignment vertical="center"/>
    </xf>
    <xf numFmtId="0" fontId="11" fillId="0" borderId="0" xfId="0" applyFont="1" applyAlignment="1">
      <alignment horizontal="center" vertical="center"/>
    </xf>
    <xf numFmtId="0" fontId="21" fillId="0" borderId="34" xfId="0" applyFont="1" applyBorder="1">
      <alignment vertical="center"/>
    </xf>
    <xf numFmtId="0" fontId="21" fillId="0" borderId="7" xfId="0" applyFont="1" applyBorder="1">
      <alignment vertical="center"/>
    </xf>
    <xf numFmtId="0" fontId="21" fillId="0" borderId="0" xfId="0" applyFont="1">
      <alignment vertical="center"/>
    </xf>
    <xf numFmtId="0" fontId="21" fillId="0" borderId="3" xfId="0" applyFont="1" applyBorder="1">
      <alignment vertical="center"/>
    </xf>
    <xf numFmtId="0" fontId="21" fillId="0" borderId="5" xfId="0" applyFont="1" applyBorder="1">
      <alignment vertical="center"/>
    </xf>
    <xf numFmtId="0" fontId="21" fillId="0" borderId="8" xfId="0" applyFont="1" applyBorder="1">
      <alignment vertical="center"/>
    </xf>
    <xf numFmtId="0" fontId="22" fillId="4" borderId="2" xfId="0" applyFont="1" applyFill="1" applyBorder="1" applyAlignment="1">
      <alignment horizontal="center" vertical="center"/>
    </xf>
    <xf numFmtId="0" fontId="22" fillId="4"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6" xfId="0" applyFont="1" applyFill="1" applyBorder="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3" fillId="0" borderId="0" xfId="0" applyFont="1" applyAlignment="1">
      <alignment horizontal="center" vertical="center"/>
    </xf>
    <xf numFmtId="0" fontId="0" fillId="0" borderId="1" xfId="0" applyBorder="1" applyAlignment="1">
      <alignment horizontal="center" vertical="center"/>
    </xf>
    <xf numFmtId="0" fontId="20" fillId="0" borderId="0" xfId="0" applyFont="1">
      <alignment vertical="center"/>
    </xf>
    <xf numFmtId="0" fontId="19" fillId="0" borderId="0" xfId="0" applyFont="1" applyAlignment="1">
      <alignment horizontal="left" vertical="center"/>
    </xf>
    <xf numFmtId="0" fontId="20" fillId="0" borderId="0" xfId="0" applyFont="1" applyAlignment="1">
      <alignment horizontal="left"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center" vertical="center" wrapText="1"/>
    </xf>
    <xf numFmtId="0" fontId="15" fillId="0" borderId="36"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7" fillId="0" borderId="2" xfId="0" applyFont="1" applyBorder="1" applyAlignment="1">
      <alignment horizontal="left" vertical="center"/>
    </xf>
    <xf numFmtId="0" fontId="17" fillId="0" borderId="34" xfId="0" applyFont="1" applyBorder="1" applyAlignment="1">
      <alignment horizontal="left" vertical="center"/>
    </xf>
    <xf numFmtId="0" fontId="17" fillId="0" borderId="3" xfId="0" applyFont="1" applyBorder="1" applyAlignment="1">
      <alignment horizontal="left" vertical="center"/>
    </xf>
    <xf numFmtId="0" fontId="11" fillId="0" borderId="0" xfId="0" applyFont="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 fillId="0" borderId="4" xfId="0" applyFont="1" applyBorder="1">
      <alignment vertical="center"/>
    </xf>
    <xf numFmtId="0" fontId="21" fillId="7" borderId="5" xfId="0" applyFont="1" applyFill="1" applyBorder="1">
      <alignment vertical="center"/>
    </xf>
    <xf numFmtId="0" fontId="5" fillId="0" borderId="42" xfId="0" applyFont="1" applyBorder="1" applyAlignment="1">
      <alignment horizontal="left" vertical="center"/>
    </xf>
    <xf numFmtId="0" fontId="4" fillId="0" borderId="43" xfId="0" applyFont="1" applyBorder="1" applyAlignment="1">
      <alignment horizontal="left" vertical="center"/>
    </xf>
    <xf numFmtId="0" fontId="12" fillId="0" borderId="1" xfId="0" applyFont="1" applyBorder="1" applyAlignment="1">
      <alignment horizontal="center" vertical="center" wrapText="1"/>
    </xf>
    <xf numFmtId="0" fontId="21" fillId="7" borderId="0" xfId="0" applyFont="1" applyFill="1">
      <alignment vertical="center"/>
    </xf>
    <xf numFmtId="0" fontId="14" fillId="0" borderId="0" xfId="0" applyFont="1" applyAlignment="1">
      <alignment horizontal="center" vertical="center"/>
    </xf>
    <xf numFmtId="0" fontId="0" fillId="0" borderId="0" xfId="0" applyAlignment="1">
      <alignment horizontal="right" vertical="center"/>
    </xf>
    <xf numFmtId="0" fontId="12" fillId="0" borderId="0" xfId="0" applyFont="1">
      <alignment vertical="center"/>
    </xf>
    <xf numFmtId="0" fontId="14" fillId="0" borderId="35" xfId="0" applyFont="1" applyBorder="1" applyAlignment="1">
      <alignment horizontal="center" vertical="center"/>
    </xf>
    <xf numFmtId="0" fontId="0" fillId="0" borderId="35" xfId="0" applyBorder="1" applyAlignment="1">
      <alignment horizontal="center" vertical="center"/>
    </xf>
    <xf numFmtId="0" fontId="4" fillId="0" borderId="0" xfId="0" applyFont="1" applyAlignment="1">
      <alignment horizontal="right" vertical="center"/>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46" xfId="0" applyBorder="1" applyProtection="1">
      <alignment vertical="center"/>
      <protection locked="0"/>
    </xf>
    <xf numFmtId="0" fontId="24" fillId="0" borderId="1" xfId="0" applyFont="1" applyBorder="1" applyAlignment="1">
      <alignment horizontal="center" vertical="center"/>
    </xf>
    <xf numFmtId="0" fontId="5"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9" fillId="3" borderId="0" xfId="0" applyFont="1" applyFill="1" applyAlignment="1">
      <alignment horizontal="center"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9" fillId="2" borderId="0" xfId="0" applyFont="1" applyFill="1" applyAlignment="1">
      <alignment horizontal="center" vertical="center"/>
    </xf>
    <xf numFmtId="0" fontId="0" fillId="0" borderId="38" xfId="0" applyBorder="1">
      <alignment vertical="center"/>
    </xf>
    <xf numFmtId="0" fontId="27" fillId="0" borderId="38" xfId="0" applyFont="1" applyBorder="1">
      <alignment vertical="center"/>
    </xf>
    <xf numFmtId="0" fontId="11" fillId="0" borderId="6" xfId="0" applyFont="1" applyBorder="1">
      <alignment vertical="center"/>
    </xf>
    <xf numFmtId="0" fontId="28" fillId="0" borderId="0" xfId="0" applyFont="1" applyAlignment="1">
      <alignment horizontal="center" vertical="center"/>
    </xf>
    <xf numFmtId="0" fontId="28" fillId="0" borderId="0" xfId="0" applyFont="1" applyAlignment="1">
      <alignment horizontal="left" vertical="center"/>
    </xf>
    <xf numFmtId="0" fontId="29" fillId="0" borderId="0" xfId="0" applyFont="1" applyAlignment="1">
      <alignment horizontal="left" vertical="center"/>
    </xf>
    <xf numFmtId="0" fontId="0" fillId="0" borderId="1" xfId="0" applyBorder="1" applyAlignment="1">
      <alignment horizontal="left" vertical="center" shrinkToFit="1"/>
    </xf>
    <xf numFmtId="0" fontId="30" fillId="0" borderId="0" xfId="0" applyFont="1">
      <alignment vertical="center"/>
    </xf>
    <xf numFmtId="0" fontId="11" fillId="0" borderId="2" xfId="0" applyFont="1" applyBorder="1" applyAlignment="1">
      <alignment horizontal="center" vertical="center"/>
    </xf>
    <xf numFmtId="0" fontId="0" fillId="0" borderId="3" xfId="0" applyBorder="1" applyAlignment="1">
      <alignment horizontal="center" vertical="center"/>
    </xf>
    <xf numFmtId="0" fontId="4"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16" fillId="0" borderId="0" xfId="0" applyFont="1" applyAlignment="1">
      <alignment horizontal="center" vertical="center"/>
    </xf>
    <xf numFmtId="0" fontId="9" fillId="3" borderId="49" xfId="0" applyFont="1" applyFill="1" applyBorder="1" applyAlignment="1">
      <alignment horizontal="center" vertical="center" wrapText="1"/>
    </xf>
    <xf numFmtId="0" fontId="0" fillId="0" borderId="49" xfId="0" applyBorder="1" applyProtection="1">
      <alignment vertical="center"/>
      <protection locked="0"/>
    </xf>
    <xf numFmtId="0" fontId="25" fillId="3" borderId="33" xfId="0" applyFont="1" applyFill="1" applyBorder="1">
      <alignment vertical="center"/>
    </xf>
    <xf numFmtId="0" fontId="6" fillId="3" borderId="50" xfId="0" applyFont="1" applyFill="1" applyBorder="1" applyAlignment="1">
      <alignment horizontal="center" vertical="center" wrapText="1"/>
    </xf>
    <xf numFmtId="0" fontId="0" fillId="0" borderId="50" xfId="0" applyBorder="1" applyProtection="1">
      <alignment vertical="center"/>
      <protection locked="0"/>
    </xf>
    <xf numFmtId="0" fontId="6" fillId="3" borderId="56" xfId="0" applyFont="1" applyFill="1" applyBorder="1" applyAlignment="1">
      <alignment horizontal="center" vertical="center"/>
    </xf>
    <xf numFmtId="0" fontId="9" fillId="3" borderId="57" xfId="0" applyFont="1" applyFill="1" applyBorder="1" applyAlignment="1">
      <alignment horizontal="center" vertical="center" wrapText="1"/>
    </xf>
    <xf numFmtId="0" fontId="0" fillId="0" borderId="56" xfId="0" applyBorder="1" applyAlignment="1" applyProtection="1">
      <alignment vertical="center" shrinkToFit="1"/>
      <protection locked="0"/>
    </xf>
    <xf numFmtId="0" fontId="0" fillId="0" borderId="57" xfId="0" applyBorder="1" applyProtection="1">
      <alignment vertical="center"/>
      <protection locked="0"/>
    </xf>
    <xf numFmtId="0" fontId="0" fillId="0" borderId="58" xfId="0" applyBorder="1" applyAlignment="1" applyProtection="1">
      <alignment vertical="center" shrinkToFit="1"/>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9" fillId="2" borderId="49" xfId="0" applyFont="1" applyFill="1" applyBorder="1" applyAlignment="1">
      <alignment horizontal="center" vertical="center" wrapText="1"/>
    </xf>
    <xf numFmtId="0" fontId="25" fillId="2" borderId="33" xfId="0" applyFont="1" applyFill="1" applyBorder="1">
      <alignment vertical="center"/>
    </xf>
    <xf numFmtId="0" fontId="6" fillId="2" borderId="50" xfId="0" applyFont="1" applyFill="1" applyBorder="1" applyAlignment="1">
      <alignment horizontal="center" vertical="center" wrapText="1"/>
    </xf>
    <xf numFmtId="0" fontId="6" fillId="2" borderId="56" xfId="0" applyFont="1" applyFill="1" applyBorder="1" applyAlignment="1">
      <alignment horizontal="center" vertical="center"/>
    </xf>
    <xf numFmtId="0" fontId="9" fillId="2" borderId="57" xfId="0" applyFont="1" applyFill="1" applyBorder="1" applyAlignment="1">
      <alignment horizontal="center" vertical="center" wrapText="1"/>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24" fillId="0" borderId="1" xfId="0" applyFont="1" applyBorder="1" applyAlignment="1">
      <alignment horizontal="center" vertical="center"/>
    </xf>
    <xf numFmtId="0" fontId="24" fillId="0" borderId="20" xfId="0"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0"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6" fillId="3" borderId="1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7" xfId="0" applyFont="1" applyFill="1" applyBorder="1" applyAlignment="1">
      <alignment horizontal="center" vertical="center"/>
    </xf>
    <xf numFmtId="0" fontId="24" fillId="0" borderId="45" xfId="0" applyFont="1" applyBorder="1" applyAlignment="1" applyProtection="1">
      <alignment horizontal="center" vertical="center"/>
      <protection locked="0"/>
    </xf>
    <xf numFmtId="0" fontId="24" fillId="0" borderId="46" xfId="0" applyFont="1" applyBorder="1" applyAlignment="1" applyProtection="1">
      <alignment horizontal="center" vertical="center"/>
      <protection locked="0"/>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55" xfId="0" applyFont="1" applyFill="1" applyBorder="1" applyAlignment="1">
      <alignment horizontal="center" vertical="center"/>
    </xf>
    <xf numFmtId="0" fontId="9" fillId="8" borderId="51"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9" fillId="8" borderId="53" xfId="0" applyFont="1" applyFill="1" applyBorder="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2" xfId="0" applyFont="1" applyFill="1" applyBorder="1" applyAlignment="1">
      <alignment horizontal="center" vertical="center"/>
    </xf>
    <xf numFmtId="0" fontId="9" fillId="2" borderId="51" xfId="0" applyFont="1" applyFill="1" applyBorder="1" applyAlignment="1">
      <alignment horizontal="center" vertical="center" wrapText="1"/>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0" fillId="0" borderId="2" xfId="0" applyBorder="1" applyAlignment="1">
      <alignment horizontal="left" vertical="center"/>
    </xf>
    <xf numFmtId="0" fontId="0" fillId="0" borderId="34"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3" fillId="4" borderId="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11"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pplyProtection="1">
      <alignment horizontal="center" vertical="center"/>
      <protection hidden="1"/>
    </xf>
    <xf numFmtId="0" fontId="0" fillId="0" borderId="1" xfId="0" applyBorder="1" applyAlignment="1">
      <alignment horizontal="center" vertical="center"/>
    </xf>
    <xf numFmtId="0" fontId="13" fillId="0" borderId="0" xfId="0" applyFont="1" applyAlignment="1">
      <alignment horizontal="center" vertical="center"/>
    </xf>
    <xf numFmtId="0" fontId="12" fillId="0" borderId="1" xfId="0" applyFont="1" applyBorder="1" applyAlignment="1">
      <alignment horizontal="center" vertical="center" wrapText="1"/>
    </xf>
    <xf numFmtId="0" fontId="12" fillId="0" borderId="36" xfId="0" applyFont="1" applyBorder="1" applyAlignment="1">
      <alignment horizontal="center" vertical="center"/>
    </xf>
    <xf numFmtId="0" fontId="12" fillId="0" borderId="35" xfId="0" applyFont="1" applyBorder="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center" vertical="center"/>
    </xf>
  </cellXfs>
  <cellStyles count="1">
    <cellStyle name="標準" xfId="0" builtinId="0"/>
  </cellStyles>
  <dxfs count="17">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1"/>
  <sheetViews>
    <sheetView showGridLines="0" tabSelected="1" view="pageBreakPreview" zoomScaleNormal="100" zoomScaleSheetLayoutView="100" workbookViewId="0">
      <selection sqref="A1:M1"/>
    </sheetView>
  </sheetViews>
  <sheetFormatPr defaultRowHeight="18.75" x14ac:dyDescent="0.4"/>
  <cols>
    <col min="1" max="12" width="10.875" style="61" customWidth="1"/>
    <col min="13" max="13" width="9.875" style="61" customWidth="1"/>
    <col min="14" max="14" width="37.25" style="61" customWidth="1"/>
    <col min="15" max="15" width="60" style="61" customWidth="1"/>
    <col min="16" max="16384" width="9" style="61"/>
  </cols>
  <sheetData>
    <row r="1" spans="1:13" ht="37.5" customHeight="1" thickBot="1" x14ac:dyDescent="0.45">
      <c r="A1" s="167" t="s">
        <v>515</v>
      </c>
      <c r="B1" s="168"/>
      <c r="C1" s="168"/>
      <c r="D1" s="168"/>
      <c r="E1" s="168"/>
      <c r="F1" s="168"/>
      <c r="G1" s="168"/>
      <c r="H1" s="168"/>
      <c r="I1" s="168"/>
      <c r="J1" s="168"/>
      <c r="K1" s="168"/>
      <c r="L1" s="168"/>
      <c r="M1" s="169"/>
    </row>
    <row r="2" spans="1:13" ht="24.75" customHeight="1" x14ac:dyDescent="0.4">
      <c r="A2" s="73" t="s">
        <v>97</v>
      </c>
      <c r="B2" s="62"/>
      <c r="C2" s="62"/>
      <c r="D2" s="62"/>
      <c r="E2" s="62"/>
      <c r="F2" s="62"/>
      <c r="G2" s="62"/>
      <c r="H2" s="62"/>
      <c r="I2" s="62"/>
      <c r="J2" s="62"/>
      <c r="K2" s="62"/>
      <c r="L2" s="62"/>
      <c r="M2" s="63"/>
    </row>
    <row r="3" spans="1:13" ht="24.75" customHeight="1" x14ac:dyDescent="0.4">
      <c r="A3" s="55"/>
      <c r="B3" t="s">
        <v>121</v>
      </c>
      <c r="C3"/>
      <c r="D3"/>
      <c r="E3"/>
      <c r="F3"/>
      <c r="G3"/>
      <c r="H3"/>
      <c r="I3"/>
      <c r="J3"/>
      <c r="K3"/>
      <c r="L3"/>
      <c r="M3" s="56"/>
    </row>
    <row r="4" spans="1:13" ht="24.75" customHeight="1" x14ac:dyDescent="0.4">
      <c r="A4" s="55"/>
      <c r="B4" t="s">
        <v>129</v>
      </c>
      <c r="C4"/>
      <c r="D4"/>
      <c r="E4"/>
      <c r="F4"/>
      <c r="G4"/>
      <c r="H4"/>
      <c r="I4"/>
      <c r="J4"/>
      <c r="K4"/>
      <c r="L4"/>
      <c r="M4" s="56"/>
    </row>
    <row r="5" spans="1:13" ht="24.75" customHeight="1" x14ac:dyDescent="0.4">
      <c r="A5" s="55"/>
      <c r="B5" t="s">
        <v>122</v>
      </c>
      <c r="C5"/>
      <c r="D5"/>
      <c r="E5"/>
      <c r="F5"/>
      <c r="G5"/>
      <c r="H5"/>
      <c r="I5"/>
      <c r="J5"/>
      <c r="K5"/>
      <c r="L5"/>
      <c r="M5" s="56"/>
    </row>
    <row r="6" spans="1:13" ht="24.75" customHeight="1" x14ac:dyDescent="0.4">
      <c r="A6" s="55"/>
      <c r="B6" t="s">
        <v>123</v>
      </c>
      <c r="C6"/>
      <c r="D6"/>
      <c r="E6"/>
      <c r="F6"/>
      <c r="G6"/>
      <c r="H6"/>
      <c r="I6"/>
      <c r="J6"/>
      <c r="K6"/>
      <c r="L6"/>
      <c r="M6" s="56"/>
    </row>
    <row r="7" spans="1:13" ht="24.75" customHeight="1" x14ac:dyDescent="0.4">
      <c r="A7" s="55"/>
      <c r="B7" t="s">
        <v>96</v>
      </c>
      <c r="C7"/>
      <c r="D7"/>
      <c r="E7"/>
      <c r="F7"/>
      <c r="G7"/>
      <c r="H7"/>
      <c r="I7"/>
      <c r="J7"/>
      <c r="K7"/>
      <c r="L7"/>
      <c r="M7" s="56"/>
    </row>
    <row r="8" spans="1:13" ht="24.75" customHeight="1" x14ac:dyDescent="0.4">
      <c r="A8" s="55"/>
      <c r="B8" t="s">
        <v>118</v>
      </c>
      <c r="C8"/>
      <c r="D8"/>
      <c r="E8"/>
      <c r="F8"/>
      <c r="G8"/>
      <c r="H8"/>
      <c r="I8"/>
      <c r="J8"/>
      <c r="K8"/>
      <c r="L8"/>
      <c r="M8" s="56"/>
    </row>
    <row r="9" spans="1:13" ht="24.75" customHeight="1" x14ac:dyDescent="0.4">
      <c r="A9" s="57" t="s">
        <v>126</v>
      </c>
      <c r="B9"/>
      <c r="C9"/>
      <c r="D9"/>
      <c r="E9"/>
      <c r="F9"/>
      <c r="G9"/>
      <c r="H9"/>
      <c r="I9"/>
      <c r="J9"/>
      <c r="K9"/>
      <c r="L9"/>
      <c r="M9" s="56"/>
    </row>
    <row r="10" spans="1:13" ht="24.75" customHeight="1" x14ac:dyDescent="0.4">
      <c r="A10" s="57" t="s">
        <v>127</v>
      </c>
      <c r="B10"/>
      <c r="C10"/>
      <c r="D10"/>
      <c r="E10"/>
      <c r="F10"/>
      <c r="G10"/>
      <c r="H10"/>
      <c r="I10"/>
      <c r="J10"/>
      <c r="K10"/>
      <c r="L10"/>
      <c r="M10" s="56"/>
    </row>
    <row r="11" spans="1:13" ht="24.75" customHeight="1" thickBot="1" x14ac:dyDescent="0.45">
      <c r="A11" s="137" t="s">
        <v>128</v>
      </c>
      <c r="B11" s="59"/>
      <c r="C11" s="59"/>
      <c r="D11" s="59"/>
      <c r="E11" s="59"/>
      <c r="F11" s="59"/>
      <c r="G11" s="59"/>
      <c r="H11" s="59"/>
      <c r="I11" s="59"/>
      <c r="J11" s="59"/>
      <c r="K11" s="59"/>
      <c r="L11" s="59"/>
      <c r="M11" s="60"/>
    </row>
  </sheetData>
  <sheetProtection sheet="1" objects="1" scenarios="1"/>
  <mergeCells count="1">
    <mergeCell ref="A1:M1"/>
  </mergeCells>
  <phoneticPr fontId="2"/>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B34" sqref="B34"/>
    </sheetView>
  </sheetViews>
  <sheetFormatPr defaultRowHeight="13.5" x14ac:dyDescent="0.4"/>
  <cols>
    <col min="1" max="1" width="16.125" style="37" bestFit="1" customWidth="1"/>
    <col min="2" max="2" width="10.5" style="37" bestFit="1" customWidth="1"/>
    <col min="3" max="4" width="15" style="37" bestFit="1" customWidth="1"/>
    <col min="5" max="6" width="3.5" style="37" bestFit="1" customWidth="1"/>
    <col min="7" max="7" width="7.5" style="37" bestFit="1" customWidth="1"/>
    <col min="8" max="8" width="4.5" style="37" bestFit="1" customWidth="1"/>
    <col min="9" max="10" width="15" style="37" bestFit="1" customWidth="1"/>
    <col min="11" max="11" width="6.5" style="37" bestFit="1" customWidth="1"/>
    <col min="12" max="16384" width="9" style="37"/>
  </cols>
  <sheetData>
    <row r="1" spans="1:11" x14ac:dyDescent="0.4">
      <c r="A1" s="37" t="s">
        <v>0</v>
      </c>
      <c r="B1" s="37" t="s">
        <v>83</v>
      </c>
      <c r="C1" s="37" t="s">
        <v>58</v>
      </c>
      <c r="D1" s="37" t="s">
        <v>59</v>
      </c>
      <c r="E1" s="37" t="s">
        <v>60</v>
      </c>
      <c r="F1" s="37" t="s">
        <v>61</v>
      </c>
      <c r="G1" s="37" t="s">
        <v>62</v>
      </c>
      <c r="H1" s="37" t="s">
        <v>63</v>
      </c>
      <c r="I1" s="37" t="s">
        <v>64</v>
      </c>
      <c r="J1" s="37" t="s">
        <v>67</v>
      </c>
      <c r="K1" s="37" t="s">
        <v>110</v>
      </c>
    </row>
    <row r="2" spans="1:11" x14ac:dyDescent="0.4">
      <c r="A2" s="37" t="str">
        <f>IF(手順５!AE18="","",手順５!AE18)</f>
        <v/>
      </c>
      <c r="B2" s="37" t="str">
        <f>IF(手順５!AF18="","",手順５!AF18)</f>
        <v/>
      </c>
      <c r="C2" s="37" t="str">
        <f>IF(手順５!AG18="","",手順５!AG18)</f>
        <v/>
      </c>
      <c r="D2" s="37" t="str">
        <f>IF(手順５!AH18="","",手順５!AH18)</f>
        <v/>
      </c>
      <c r="E2" s="37" t="str">
        <f>IF(手順５!AI18="","",手順５!AI18)</f>
        <v/>
      </c>
      <c r="F2" s="37" t="str">
        <f>IF(手順５!AJ18="","",手順５!AJ18)</f>
        <v/>
      </c>
      <c r="G2" s="37" t="str">
        <f>IF(手順５!AK18="","",手順５!AK18)</f>
        <v/>
      </c>
      <c r="H2" s="37" t="str">
        <f>IF(手順５!AL18="","",手順５!AL18)</f>
        <v/>
      </c>
      <c r="I2" s="37" t="str">
        <f>IF(手順５!AM18="","",手順５!AM18)</f>
        <v/>
      </c>
      <c r="J2" s="37" t="str">
        <f>IF(手順５!AN18="","",手順５!AN18)</f>
        <v/>
      </c>
      <c r="K2" s="37" t="str">
        <f>IF(手順５!R18="","",手順５!R18)</f>
        <v/>
      </c>
    </row>
    <row r="3" spans="1:11" x14ac:dyDescent="0.4">
      <c r="A3" s="37" t="str">
        <f>IF(手順５!AE19="","",手順５!AE19)</f>
        <v/>
      </c>
      <c r="B3" s="37" t="str">
        <f>IF(手順５!AF19="","",手順５!AF19)</f>
        <v/>
      </c>
      <c r="C3" s="37" t="str">
        <f>IF(手順５!AG19="","",手順５!AG19)</f>
        <v/>
      </c>
      <c r="D3" s="37" t="str">
        <f>IF(手順５!AH19="","",手順５!AH19)</f>
        <v/>
      </c>
      <c r="E3" s="37" t="str">
        <f>IF(手順５!AI19="","",手順５!AI19)</f>
        <v/>
      </c>
      <c r="F3" s="37" t="str">
        <f>IF(手順５!AJ19="","",手順５!AJ19)</f>
        <v/>
      </c>
      <c r="G3" s="37" t="str">
        <f>IF(手順５!AK19="","",手順５!AK19)</f>
        <v/>
      </c>
      <c r="H3" s="37" t="str">
        <f>IF(手順５!AL19="","",手順５!AL19)</f>
        <v/>
      </c>
      <c r="I3" s="37" t="str">
        <f>IF(手順５!AM19="","",手順５!AM19)</f>
        <v/>
      </c>
      <c r="J3" s="37" t="str">
        <f>IF(手順５!AN19="","",手順５!AN19)</f>
        <v/>
      </c>
      <c r="K3" s="37" t="str">
        <f>IF(手順５!R19="","",手順５!R19)</f>
        <v/>
      </c>
    </row>
    <row r="4" spans="1:11" x14ac:dyDescent="0.4">
      <c r="A4" s="37" t="str">
        <f>IF(手順５!AE20="","",手順５!AE20)</f>
        <v/>
      </c>
      <c r="B4" s="37" t="str">
        <f>IF(手順５!AF20="","",手順５!AF20)</f>
        <v/>
      </c>
      <c r="C4" s="37" t="str">
        <f>IF(手順５!AG20="","",手順５!AG20)</f>
        <v/>
      </c>
      <c r="D4" s="37" t="str">
        <f>IF(手順５!AH20="","",手順５!AH20)</f>
        <v/>
      </c>
      <c r="E4" s="37" t="str">
        <f>IF(手順５!AI20="","",手順５!AI20)</f>
        <v/>
      </c>
      <c r="F4" s="37" t="str">
        <f>IF(手順５!AJ20="","",手順５!AJ20)</f>
        <v/>
      </c>
      <c r="G4" s="37" t="str">
        <f>IF(手順５!AK20="","",手順５!AK20)</f>
        <v/>
      </c>
      <c r="H4" s="37" t="str">
        <f>IF(手順５!AL20="","",手順５!AL20)</f>
        <v/>
      </c>
      <c r="I4" s="37" t="str">
        <f>IF(手順５!AM20="","",手順５!AM20)</f>
        <v/>
      </c>
      <c r="J4" s="37" t="str">
        <f>IF(手順５!AN20="","",手順５!AN20)</f>
        <v/>
      </c>
      <c r="K4" s="37" t="str">
        <f>IF(手順５!R20="","",手順５!R20)</f>
        <v/>
      </c>
    </row>
    <row r="5" spans="1:11" x14ac:dyDescent="0.4">
      <c r="A5" s="37" t="str">
        <f>IF(手順５!AE21="","",手順５!AE21)</f>
        <v/>
      </c>
      <c r="B5" s="37" t="str">
        <f>IF(手順５!AF21="","",手順５!AF21)</f>
        <v/>
      </c>
      <c r="C5" s="37" t="str">
        <f>IF(手順５!AG21="","",手順５!AG21)</f>
        <v/>
      </c>
      <c r="D5" s="37" t="str">
        <f>IF(手順５!AH21="","",手順５!AH21)</f>
        <v/>
      </c>
      <c r="E5" s="37" t="str">
        <f>IF(手順５!AI21="","",手順５!AI21)</f>
        <v/>
      </c>
      <c r="F5" s="37" t="str">
        <f>IF(手順５!AJ21="","",手順５!AJ21)</f>
        <v/>
      </c>
      <c r="G5" s="37" t="str">
        <f>IF(手順５!AK21="","",手順５!AK21)</f>
        <v/>
      </c>
      <c r="H5" s="37" t="str">
        <f>IF(手順５!AL21="","",手順５!AL21)</f>
        <v/>
      </c>
      <c r="I5" s="37" t="str">
        <f>IF(手順５!AM21="","",手順５!AM21)</f>
        <v/>
      </c>
      <c r="J5" s="37" t="str">
        <f>IF(手順５!AN21="","",手順５!AN21)</f>
        <v/>
      </c>
      <c r="K5" s="37" t="str">
        <f>IF(手順５!R21="","",手順５!R21)</f>
        <v/>
      </c>
    </row>
    <row r="6" spans="1:11" x14ac:dyDescent="0.4">
      <c r="A6" s="37" t="str">
        <f>IF(手順５!AE22="","",手順５!AE22)</f>
        <v/>
      </c>
      <c r="B6" s="37" t="str">
        <f>IF(手順５!AF22="","",手順５!AF22)</f>
        <v/>
      </c>
      <c r="C6" s="37" t="str">
        <f>IF(手順５!AG22="","",手順５!AG22)</f>
        <v/>
      </c>
      <c r="D6" s="37" t="str">
        <f>IF(手順５!AH22="","",手順５!AH22)</f>
        <v/>
      </c>
      <c r="E6" s="37" t="str">
        <f>IF(手順５!AI22="","",手順５!AI22)</f>
        <v/>
      </c>
      <c r="F6" s="37" t="str">
        <f>IF(手順５!AJ22="","",手順５!AJ22)</f>
        <v/>
      </c>
      <c r="G6" s="37" t="str">
        <f>IF(手順５!AK22="","",手順５!AK22)</f>
        <v/>
      </c>
      <c r="H6" s="37" t="str">
        <f>IF(手順５!AL22="","",手順５!AL22)</f>
        <v/>
      </c>
      <c r="I6" s="37" t="str">
        <f>IF(手順５!AM22="","",手順５!AM22)</f>
        <v/>
      </c>
      <c r="J6" s="37" t="str">
        <f>IF(手順５!AN22="","",手順５!AN22)</f>
        <v/>
      </c>
      <c r="K6" s="37" t="str">
        <f>IF(手順５!R22="","",手順５!R22)</f>
        <v/>
      </c>
    </row>
    <row r="7" spans="1:11" x14ac:dyDescent="0.4">
      <c r="A7" s="37" t="str">
        <f>IF(手順５!AE23="","",手順５!AE23)</f>
        <v/>
      </c>
      <c r="B7" s="37" t="str">
        <f>IF(手順５!AF23="","",手順５!AF23)</f>
        <v/>
      </c>
      <c r="C7" s="37" t="str">
        <f>IF(手順５!AG23="","",手順５!AG23)</f>
        <v/>
      </c>
      <c r="D7" s="37" t="str">
        <f>IF(手順５!AH23="","",手順５!AH23)</f>
        <v/>
      </c>
      <c r="E7" s="37" t="str">
        <f>IF(手順５!AI23="","",手順５!AI23)</f>
        <v/>
      </c>
      <c r="F7" s="37" t="str">
        <f>IF(手順５!AJ23="","",手順５!AJ23)</f>
        <v/>
      </c>
      <c r="G7" s="37" t="str">
        <f>IF(手順５!AK23="","",手順５!AK23)</f>
        <v/>
      </c>
      <c r="H7" s="37" t="str">
        <f>IF(手順５!AL23="","",手順５!AL23)</f>
        <v/>
      </c>
      <c r="I7" s="37" t="str">
        <f>IF(手順５!AM23="","",手順５!AM23)</f>
        <v/>
      </c>
      <c r="J7" s="37" t="str">
        <f>IF(手順５!AN23="","",手順５!AN23)</f>
        <v/>
      </c>
      <c r="K7" s="37" t="str">
        <f>IF(手順５!R23="","",手順５!R23)</f>
        <v/>
      </c>
    </row>
    <row r="8" spans="1:11" x14ac:dyDescent="0.4">
      <c r="A8" s="37" t="str">
        <f>IF(手順５!AE24="","",手順５!AE24)</f>
        <v/>
      </c>
      <c r="B8" s="37" t="str">
        <f>IF(手順５!AF24="","",手順５!AF24)</f>
        <v/>
      </c>
      <c r="C8" s="37" t="str">
        <f>IF(手順５!AG24="","",手順５!AG24)</f>
        <v/>
      </c>
      <c r="D8" s="37" t="str">
        <f>IF(手順５!AH24="","",手順５!AH24)</f>
        <v/>
      </c>
      <c r="E8" s="37" t="str">
        <f>IF(手順５!AI24="","",手順５!AI24)</f>
        <v/>
      </c>
      <c r="F8" s="37" t="str">
        <f>IF(手順５!AJ24="","",手順５!AJ24)</f>
        <v/>
      </c>
      <c r="G8" s="37" t="str">
        <f>IF(手順５!AK24="","",手順５!AK24)</f>
        <v/>
      </c>
      <c r="H8" s="37" t="str">
        <f>IF(手順５!AL24="","",手順５!AL24)</f>
        <v/>
      </c>
      <c r="I8" s="37" t="str">
        <f>IF(手順５!AM24="","",手順５!AM24)</f>
        <v/>
      </c>
      <c r="J8" s="37" t="str">
        <f>IF(手順５!AN24="","",手順５!AN24)</f>
        <v/>
      </c>
      <c r="K8" s="37" t="str">
        <f>IF(手順５!R24="","",手順５!R24)</f>
        <v/>
      </c>
    </row>
    <row r="9" spans="1:11" x14ac:dyDescent="0.4">
      <c r="A9" s="37" t="str">
        <f>IF(手順５!AE25="","",手順５!AE25)</f>
        <v/>
      </c>
      <c r="B9" s="37" t="str">
        <f>IF(手順５!AF25="","",手順５!AF25)</f>
        <v/>
      </c>
      <c r="C9" s="37" t="str">
        <f>IF(手順５!AG25="","",手順５!AG25)</f>
        <v/>
      </c>
      <c r="D9" s="37" t="str">
        <f>IF(手順５!AH25="","",手順５!AH25)</f>
        <v/>
      </c>
      <c r="E9" s="37" t="str">
        <f>IF(手順５!AI25="","",手順５!AI25)</f>
        <v/>
      </c>
      <c r="F9" s="37" t="str">
        <f>IF(手順５!AJ25="","",手順５!AJ25)</f>
        <v/>
      </c>
      <c r="G9" s="37" t="str">
        <f>IF(手順５!AK25="","",手順５!AK25)</f>
        <v/>
      </c>
      <c r="H9" s="37" t="str">
        <f>IF(手順５!AL25="","",手順５!AL25)</f>
        <v/>
      </c>
      <c r="I9" s="37" t="str">
        <f>IF(手順５!AM25="","",手順５!AM25)</f>
        <v/>
      </c>
      <c r="J9" s="37" t="str">
        <f>IF(手順５!AN25="","",手順５!AN25)</f>
        <v/>
      </c>
      <c r="K9" s="37" t="str">
        <f>IF(手順５!R25="","",手順５!R25)</f>
        <v/>
      </c>
    </row>
    <row r="10" spans="1:11" x14ac:dyDescent="0.4">
      <c r="A10" s="37" t="str">
        <f>IF(手順５!AE26="","",手順５!AE26)</f>
        <v/>
      </c>
      <c r="B10" s="37" t="str">
        <f>IF(手順５!AF26="","",手順５!AF26)</f>
        <v/>
      </c>
      <c r="C10" s="37" t="str">
        <f>IF(手順５!AG26="","",手順５!AG26)</f>
        <v/>
      </c>
      <c r="D10" s="37" t="str">
        <f>IF(手順５!AH26="","",手順５!AH26)</f>
        <v/>
      </c>
      <c r="E10" s="37" t="str">
        <f>IF(手順５!AI26="","",手順５!AI26)</f>
        <v/>
      </c>
      <c r="F10" s="37" t="str">
        <f>IF(手順５!AJ26="","",手順５!AJ26)</f>
        <v/>
      </c>
      <c r="G10" s="37" t="str">
        <f>IF(手順５!AK26="","",手順５!AK26)</f>
        <v/>
      </c>
      <c r="H10" s="37" t="str">
        <f>IF(手順５!AL26="","",手順５!AL26)</f>
        <v/>
      </c>
      <c r="I10" s="37" t="str">
        <f>IF(手順５!AM26="","",手順５!AM26)</f>
        <v/>
      </c>
      <c r="J10" s="37" t="str">
        <f>IF(手順５!AN26="","",手順５!AN26)</f>
        <v/>
      </c>
      <c r="K10" s="37" t="str">
        <f>IF(手順５!R26="","",手順５!R26)</f>
        <v/>
      </c>
    </row>
    <row r="11" spans="1:11" x14ac:dyDescent="0.4">
      <c r="A11" s="37" t="str">
        <f>IF(手順５!AE27="","",手順５!AE27)</f>
        <v/>
      </c>
      <c r="B11" s="37" t="str">
        <f>IF(手順５!AF27="","",手順５!AF27)</f>
        <v/>
      </c>
      <c r="C11" s="37" t="str">
        <f>IF(手順５!AG27="","",手順５!AG27)</f>
        <v/>
      </c>
      <c r="D11" s="37" t="str">
        <f>IF(手順５!AH27="","",手順５!AH27)</f>
        <v/>
      </c>
      <c r="E11" s="37" t="str">
        <f>IF(手順５!AI27="","",手順５!AI27)</f>
        <v/>
      </c>
      <c r="F11" s="37" t="str">
        <f>IF(手順５!AJ27="","",手順５!AJ27)</f>
        <v/>
      </c>
      <c r="G11" s="37" t="str">
        <f>IF(手順５!AK27="","",手順５!AK27)</f>
        <v/>
      </c>
      <c r="H11" s="37" t="str">
        <f>IF(手順５!AL27="","",手順５!AL27)</f>
        <v/>
      </c>
      <c r="I11" s="37" t="str">
        <f>IF(手順５!AM27="","",手順５!AM27)</f>
        <v/>
      </c>
      <c r="J11" s="37" t="str">
        <f>IF(手順５!AN27="","",手順５!AN27)</f>
        <v/>
      </c>
      <c r="K11" s="37" t="str">
        <f>IF(手順５!R27="","",手順５!R27)</f>
        <v/>
      </c>
    </row>
    <row r="12" spans="1:11" x14ac:dyDescent="0.4">
      <c r="A12" s="37" t="str">
        <f>IF(手順５!AE28="","",手順５!AE28)</f>
        <v/>
      </c>
      <c r="B12" s="37" t="str">
        <f>IF(手順５!AF28="","",手順５!AF28)</f>
        <v/>
      </c>
      <c r="C12" s="37" t="str">
        <f>IF(手順５!AG28="","",手順５!AG28)</f>
        <v/>
      </c>
      <c r="D12" s="37" t="str">
        <f>IF(手順５!AH28="","",手順５!AH28)</f>
        <v/>
      </c>
      <c r="E12" s="37" t="str">
        <f>IF(手順５!AI28="","",手順５!AI28)</f>
        <v/>
      </c>
      <c r="F12" s="37" t="str">
        <f>IF(手順５!AJ28="","",手順５!AJ28)</f>
        <v/>
      </c>
      <c r="G12" s="37" t="str">
        <f>IF(手順５!AK28="","",手順５!AK28)</f>
        <v/>
      </c>
      <c r="H12" s="37" t="str">
        <f>IF(手順５!AL28="","",手順５!AL28)</f>
        <v/>
      </c>
      <c r="I12" s="37" t="str">
        <f>IF(手順５!AM28="","",手順５!AM28)</f>
        <v/>
      </c>
      <c r="J12" s="37" t="str">
        <f>IF(手順５!AN28="","",手順５!AN28)</f>
        <v/>
      </c>
      <c r="K12" s="37" t="str">
        <f>IF(手順５!R28="","",手順５!R28)</f>
        <v/>
      </c>
    </row>
    <row r="13" spans="1:11" x14ac:dyDescent="0.4">
      <c r="A13" s="37" t="str">
        <f>IF(手順５!AE29="","",手順５!AE29)</f>
        <v/>
      </c>
      <c r="B13" s="37" t="str">
        <f>IF(手順５!AF29="","",手順５!AF29)</f>
        <v/>
      </c>
      <c r="C13" s="37" t="str">
        <f>IF(手順５!AG29="","",手順５!AG29)</f>
        <v/>
      </c>
      <c r="D13" s="37" t="str">
        <f>IF(手順５!AH29="","",手順５!AH29)</f>
        <v/>
      </c>
      <c r="E13" s="37" t="str">
        <f>IF(手順５!AI29="","",手順５!AI29)</f>
        <v/>
      </c>
      <c r="F13" s="37" t="str">
        <f>IF(手順５!AJ29="","",手順５!AJ29)</f>
        <v/>
      </c>
      <c r="G13" s="37" t="str">
        <f>IF(手順５!AK29="","",手順５!AK29)</f>
        <v/>
      </c>
      <c r="H13" s="37" t="str">
        <f>IF(手順５!AL29="","",手順５!AL29)</f>
        <v/>
      </c>
      <c r="I13" s="37" t="str">
        <f>IF(手順５!AM29="","",手順５!AM29)</f>
        <v/>
      </c>
      <c r="J13" s="37" t="str">
        <f>IF(手順５!AN29="","",手順５!AN29)</f>
        <v/>
      </c>
      <c r="K13" s="37" t="str">
        <f>IF(手順５!R29="","",手順５!R29)</f>
        <v/>
      </c>
    </row>
    <row r="14" spans="1:11" x14ac:dyDescent="0.4">
      <c r="A14" s="37" t="str">
        <f>IF(手順５!AE30="","",手順５!AE30)</f>
        <v/>
      </c>
      <c r="B14" s="37" t="str">
        <f>IF(手順５!AF30="","",手順５!AF30)</f>
        <v/>
      </c>
      <c r="C14" s="37" t="str">
        <f>IF(手順５!AG30="","",手順５!AG30)</f>
        <v/>
      </c>
      <c r="D14" s="37" t="str">
        <f>IF(手順５!AH30="","",手順５!AH30)</f>
        <v/>
      </c>
      <c r="E14" s="37" t="str">
        <f>IF(手順５!AI30="","",手順５!AI30)</f>
        <v/>
      </c>
      <c r="F14" s="37" t="str">
        <f>IF(手順５!AJ30="","",手順５!AJ30)</f>
        <v/>
      </c>
      <c r="G14" s="37" t="str">
        <f>IF(手順５!AK30="","",手順５!AK30)</f>
        <v/>
      </c>
      <c r="H14" s="37" t="str">
        <f>IF(手順５!AL30="","",手順５!AL30)</f>
        <v/>
      </c>
      <c r="I14" s="37" t="str">
        <f>IF(手順５!AM30="","",手順５!AM30)</f>
        <v/>
      </c>
      <c r="J14" s="37" t="str">
        <f>IF(手順５!AN30="","",手順５!AN30)</f>
        <v/>
      </c>
      <c r="K14" s="37" t="str">
        <f>IF(手順５!R30="","",手順５!R30)</f>
        <v/>
      </c>
    </row>
    <row r="15" spans="1:11" x14ac:dyDescent="0.4">
      <c r="A15" s="37" t="str">
        <f>IF(手順５!AE31="","",手順５!AE31)</f>
        <v/>
      </c>
      <c r="B15" s="37" t="str">
        <f>IF(手順５!AF31="","",手順５!AF31)</f>
        <v/>
      </c>
      <c r="C15" s="37" t="str">
        <f>IF(手順５!AG31="","",手順５!AG31)</f>
        <v/>
      </c>
      <c r="D15" s="37" t="str">
        <f>IF(手順５!AH31="","",手順５!AH31)</f>
        <v/>
      </c>
      <c r="E15" s="37" t="str">
        <f>IF(手順５!AI31="","",手順５!AI31)</f>
        <v/>
      </c>
      <c r="F15" s="37" t="str">
        <f>IF(手順５!AJ31="","",手順５!AJ31)</f>
        <v/>
      </c>
      <c r="G15" s="37" t="str">
        <f>IF(手順５!AK31="","",手順５!AK31)</f>
        <v/>
      </c>
      <c r="H15" s="37" t="str">
        <f>IF(手順５!AL31="","",手順５!AL31)</f>
        <v/>
      </c>
      <c r="I15" s="37" t="str">
        <f>IF(手順５!AM31="","",手順５!AM31)</f>
        <v/>
      </c>
      <c r="J15" s="37" t="str">
        <f>IF(手順５!AN31="","",手順５!AN31)</f>
        <v/>
      </c>
      <c r="K15" s="37" t="str">
        <f>IF(手順５!R31="","",手順５!R31)</f>
        <v/>
      </c>
    </row>
    <row r="16" spans="1:11" x14ac:dyDescent="0.4">
      <c r="A16" s="37" t="str">
        <f>IF(手順５!AE32="","",手順５!AE32)</f>
        <v/>
      </c>
      <c r="B16" s="37" t="str">
        <f>IF(手順５!AF32="","",手順５!AF32)</f>
        <v/>
      </c>
      <c r="C16" s="37" t="str">
        <f>IF(手順５!AG32="","",手順５!AG32)</f>
        <v/>
      </c>
      <c r="D16" s="37" t="str">
        <f>IF(手順５!AH32="","",手順５!AH32)</f>
        <v/>
      </c>
      <c r="E16" s="37" t="str">
        <f>IF(手順５!AI32="","",手順５!AI32)</f>
        <v/>
      </c>
      <c r="F16" s="37" t="str">
        <f>IF(手順５!AJ32="","",手順５!AJ32)</f>
        <v/>
      </c>
      <c r="G16" s="37" t="str">
        <f>IF(手順５!AK32="","",手順５!AK32)</f>
        <v/>
      </c>
      <c r="H16" s="37" t="str">
        <f>IF(手順５!AL32="","",手順５!AL32)</f>
        <v/>
      </c>
      <c r="I16" s="37" t="str">
        <f>IF(手順５!AM32="","",手順５!AM32)</f>
        <v/>
      </c>
      <c r="J16" s="37" t="str">
        <f>IF(手順５!AN32="","",手順５!AN32)</f>
        <v/>
      </c>
      <c r="K16" s="37" t="str">
        <f>IF(手順５!R32="","",手順５!R32)</f>
        <v/>
      </c>
    </row>
    <row r="17" spans="1:11" x14ac:dyDescent="0.4">
      <c r="A17" s="37" t="str">
        <f>IF(手順５!AE33="","",手順５!AE33)</f>
        <v/>
      </c>
      <c r="B17" s="37" t="str">
        <f>IF(手順５!AF33="","",手順５!AF33)</f>
        <v/>
      </c>
      <c r="C17" s="37" t="str">
        <f>IF(手順５!AG33="","",手順５!AG33)</f>
        <v/>
      </c>
      <c r="D17" s="37" t="str">
        <f>IF(手順５!AH33="","",手順５!AH33)</f>
        <v/>
      </c>
      <c r="E17" s="37" t="str">
        <f>IF(手順５!AI33="","",手順５!AI33)</f>
        <v/>
      </c>
      <c r="F17" s="37" t="str">
        <f>IF(手順５!AJ33="","",手順５!AJ33)</f>
        <v/>
      </c>
      <c r="G17" s="37" t="str">
        <f>IF(手順５!AK33="","",手順５!AK33)</f>
        <v/>
      </c>
      <c r="H17" s="37" t="str">
        <f>IF(手順５!AL33="","",手順５!AL33)</f>
        <v/>
      </c>
      <c r="I17" s="37" t="str">
        <f>IF(手順５!AM33="","",手順５!AM33)</f>
        <v/>
      </c>
      <c r="J17" s="37" t="str">
        <f>IF(手順５!AN33="","",手順５!AN33)</f>
        <v/>
      </c>
      <c r="K17" s="37" t="str">
        <f>IF(手順５!R33="","",手順５!R33)</f>
        <v/>
      </c>
    </row>
    <row r="18" spans="1:11" x14ac:dyDescent="0.4">
      <c r="A18" s="37" t="str">
        <f>IF(手順５!AE34="","",手順５!AE34)</f>
        <v/>
      </c>
      <c r="B18" s="37" t="str">
        <f>IF(手順５!AF34="","",手順５!AF34)</f>
        <v/>
      </c>
      <c r="C18" s="37" t="str">
        <f>IF(手順５!AG34="","",手順５!AG34)</f>
        <v/>
      </c>
      <c r="D18" s="37" t="str">
        <f>IF(手順５!AH34="","",手順５!AH34)</f>
        <v/>
      </c>
      <c r="E18" s="37" t="str">
        <f>IF(手順５!AI34="","",手順５!AI34)</f>
        <v/>
      </c>
      <c r="F18" s="37" t="str">
        <f>IF(手順５!AJ34="","",手順５!AJ34)</f>
        <v/>
      </c>
      <c r="G18" s="37" t="str">
        <f>IF(手順５!AK34="","",手順５!AK34)</f>
        <v/>
      </c>
      <c r="H18" s="37" t="str">
        <f>IF(手順５!AL34="","",手順５!AL34)</f>
        <v/>
      </c>
      <c r="I18" s="37" t="str">
        <f>IF(手順５!AM34="","",手順５!AM34)</f>
        <v/>
      </c>
      <c r="J18" s="37" t="str">
        <f>IF(手順５!AN34="","",手順５!AN34)</f>
        <v/>
      </c>
      <c r="K18" s="37" t="str">
        <f>IF(手順５!R34="","",手順５!R34)</f>
        <v/>
      </c>
    </row>
    <row r="19" spans="1:11" x14ac:dyDescent="0.4">
      <c r="A19" s="37" t="str">
        <f>IF(手順５!AE35="","",手順５!AE35)</f>
        <v/>
      </c>
      <c r="B19" s="37" t="str">
        <f>IF(手順５!AF35="","",手順５!AF35)</f>
        <v/>
      </c>
      <c r="C19" s="37" t="str">
        <f>IF(手順５!AG35="","",手順５!AG35)</f>
        <v/>
      </c>
      <c r="D19" s="37" t="str">
        <f>IF(手順５!AH35="","",手順５!AH35)</f>
        <v/>
      </c>
      <c r="E19" s="37" t="str">
        <f>IF(手順５!AI35="","",手順５!AI35)</f>
        <v/>
      </c>
      <c r="F19" s="37" t="str">
        <f>IF(手順５!AJ35="","",手順５!AJ35)</f>
        <v/>
      </c>
      <c r="G19" s="37" t="str">
        <f>IF(手順５!AK35="","",手順５!AK35)</f>
        <v/>
      </c>
      <c r="H19" s="37" t="str">
        <f>IF(手順５!AL35="","",手順５!AL35)</f>
        <v/>
      </c>
      <c r="I19" s="37" t="str">
        <f>IF(手順５!AM35="","",手順５!AM35)</f>
        <v/>
      </c>
      <c r="J19" s="37" t="str">
        <f>IF(手順５!AN35="","",手順５!AN35)</f>
        <v/>
      </c>
      <c r="K19" s="37" t="str">
        <f>IF(手順５!R35="","",手順５!R35)</f>
        <v/>
      </c>
    </row>
    <row r="20" spans="1:11" x14ac:dyDescent="0.4">
      <c r="A20" s="37" t="str">
        <f>IF(手順５!AE36="","",手順５!AE36)</f>
        <v/>
      </c>
      <c r="B20" s="37" t="str">
        <f>IF(手順５!AF36="","",手順５!AF36)</f>
        <v/>
      </c>
      <c r="C20" s="37" t="str">
        <f>IF(手順５!AG36="","",手順５!AG36)</f>
        <v/>
      </c>
      <c r="D20" s="37" t="str">
        <f>IF(手順５!AH36="","",手順５!AH36)</f>
        <v/>
      </c>
      <c r="E20" s="37" t="str">
        <f>IF(手順５!AI36="","",手順５!AI36)</f>
        <v/>
      </c>
      <c r="F20" s="37" t="str">
        <f>IF(手順５!AJ36="","",手順５!AJ36)</f>
        <v/>
      </c>
      <c r="G20" s="37" t="str">
        <f>IF(手順５!AK36="","",手順５!AK36)</f>
        <v/>
      </c>
      <c r="H20" s="37" t="str">
        <f>IF(手順５!AL36="","",手順５!AL36)</f>
        <v/>
      </c>
      <c r="I20" s="37" t="str">
        <f>IF(手順５!AM36="","",手順５!AM36)</f>
        <v/>
      </c>
      <c r="J20" s="37" t="str">
        <f>IF(手順５!AN36="","",手順５!AN36)</f>
        <v/>
      </c>
      <c r="K20" s="37" t="str">
        <f>IF(手順５!R36="","",手順５!R36)</f>
        <v/>
      </c>
    </row>
    <row r="21" spans="1:11" x14ac:dyDescent="0.4">
      <c r="A21" s="37" t="str">
        <f>IF(手順５!AE37="","",手順５!AE37)</f>
        <v/>
      </c>
      <c r="B21" s="37" t="str">
        <f>IF(手順５!AF37="","",手順５!AF37)</f>
        <v/>
      </c>
      <c r="C21" s="37" t="str">
        <f>IF(手順５!AG37="","",手順５!AG37)</f>
        <v/>
      </c>
      <c r="D21" s="37" t="str">
        <f>IF(手順５!AH37="","",手順５!AH37)</f>
        <v/>
      </c>
      <c r="E21" s="37" t="str">
        <f>IF(手順５!AI37="","",手順５!AI37)</f>
        <v/>
      </c>
      <c r="F21" s="37" t="str">
        <f>IF(手順５!AJ37="","",手順５!AJ37)</f>
        <v/>
      </c>
      <c r="G21" s="37" t="str">
        <f>IF(手順５!AK37="","",手順５!AK37)</f>
        <v/>
      </c>
      <c r="H21" s="37" t="str">
        <f>IF(手順５!AL37="","",手順５!AL37)</f>
        <v/>
      </c>
      <c r="I21" s="37" t="str">
        <f>IF(手順５!AM37="","",手順５!AM37)</f>
        <v/>
      </c>
      <c r="J21" s="37" t="str">
        <f>IF(手順５!AN37="","",手順５!AN37)</f>
        <v/>
      </c>
      <c r="K21" s="37" t="str">
        <f>IF(手順５!R37="","",手順５!R37)</f>
        <v/>
      </c>
    </row>
    <row r="22" spans="1:11" x14ac:dyDescent="0.4">
      <c r="A22" s="37" t="str">
        <f>IF(手順５!AE38="","",手順５!AE38)</f>
        <v/>
      </c>
      <c r="B22" s="37" t="str">
        <f>IF(手順５!AF38="","",手順５!AF38)</f>
        <v/>
      </c>
      <c r="C22" s="37" t="str">
        <f>IF(手順５!AG38="","",手順５!AG38)</f>
        <v/>
      </c>
      <c r="D22" s="37" t="str">
        <f>IF(手順５!AH38="","",手順５!AH38)</f>
        <v/>
      </c>
      <c r="E22" s="37" t="str">
        <f>IF(手順５!AI38="","",手順５!AI38)</f>
        <v/>
      </c>
      <c r="F22" s="37" t="str">
        <f>IF(手順５!AJ38="","",手順５!AJ38)</f>
        <v/>
      </c>
      <c r="G22" s="37" t="str">
        <f>IF(手順５!AK38="","",手順５!AK38)</f>
        <v/>
      </c>
      <c r="H22" s="37" t="str">
        <f>IF(手順５!AL38="","",手順５!AL38)</f>
        <v/>
      </c>
      <c r="I22" s="37" t="str">
        <f>IF(手順５!AM38="","",手順５!AM38)</f>
        <v/>
      </c>
      <c r="J22" s="37" t="str">
        <f>IF(手順５!AN38="","",手順５!AN38)</f>
        <v/>
      </c>
      <c r="K22" s="37" t="str">
        <f>IF(手順５!R38="","",手順５!R38)</f>
        <v/>
      </c>
    </row>
    <row r="23" spans="1:11" x14ac:dyDescent="0.4">
      <c r="A23" s="37" t="str">
        <f>IF(手順５!AE39="","",手順５!AE39)</f>
        <v/>
      </c>
      <c r="B23" s="37" t="str">
        <f>IF(手順５!AF39="","",手順５!AF39)</f>
        <v/>
      </c>
      <c r="C23" s="37" t="str">
        <f>IF(手順５!AG39="","",手順５!AG39)</f>
        <v/>
      </c>
      <c r="D23" s="37" t="str">
        <f>IF(手順５!AH39="","",手順５!AH39)</f>
        <v/>
      </c>
      <c r="E23" s="37" t="str">
        <f>IF(手順５!AI39="","",手順５!AI39)</f>
        <v/>
      </c>
      <c r="F23" s="37" t="str">
        <f>IF(手順５!AJ39="","",手順５!AJ39)</f>
        <v/>
      </c>
      <c r="G23" s="37" t="str">
        <f>IF(手順５!AK39="","",手順５!AK39)</f>
        <v/>
      </c>
      <c r="H23" s="37" t="str">
        <f>IF(手順５!AL39="","",手順５!AL39)</f>
        <v/>
      </c>
      <c r="I23" s="37" t="str">
        <f>IF(手順５!AM39="","",手順５!AM39)</f>
        <v/>
      </c>
      <c r="J23" s="37" t="str">
        <f>IF(手順５!AN39="","",手順５!AN39)</f>
        <v/>
      </c>
      <c r="K23" s="37" t="str">
        <f>IF(手順５!R39="","",手順５!R39)</f>
        <v/>
      </c>
    </row>
    <row r="24" spans="1:11" x14ac:dyDescent="0.4">
      <c r="A24" s="37" t="str">
        <f>IF(手順５!AE40="","",手順５!AE40)</f>
        <v/>
      </c>
      <c r="B24" s="37" t="str">
        <f>IF(手順５!AF40="","",手順５!AF40)</f>
        <v/>
      </c>
      <c r="C24" s="37" t="str">
        <f>IF(手順５!AG40="","",手順５!AG40)</f>
        <v/>
      </c>
      <c r="D24" s="37" t="str">
        <f>IF(手順５!AH40="","",手順５!AH40)</f>
        <v/>
      </c>
      <c r="E24" s="37" t="str">
        <f>IF(手順５!AI40="","",手順５!AI40)</f>
        <v/>
      </c>
      <c r="F24" s="37" t="str">
        <f>IF(手順５!AJ40="","",手順５!AJ40)</f>
        <v/>
      </c>
      <c r="G24" s="37" t="str">
        <f>IF(手順５!AK40="","",手順５!AK40)</f>
        <v/>
      </c>
      <c r="H24" s="37" t="str">
        <f>IF(手順５!AL40="","",手順５!AL40)</f>
        <v/>
      </c>
      <c r="I24" s="37" t="str">
        <f>IF(手順５!AM40="","",手順５!AM40)</f>
        <v/>
      </c>
      <c r="J24" s="37" t="str">
        <f>IF(手順５!AN40="","",手順５!AN40)</f>
        <v/>
      </c>
      <c r="K24" s="37" t="str">
        <f>IF(手順５!R40="","",手順５!R40)</f>
        <v/>
      </c>
    </row>
    <row r="25" spans="1:11" x14ac:dyDescent="0.4">
      <c r="A25" s="37" t="str">
        <f>IF(手順５!AE41="","",手順５!AE41)</f>
        <v/>
      </c>
      <c r="B25" s="37" t="str">
        <f>IF(手順５!AF41="","",手順５!AF41)</f>
        <v/>
      </c>
      <c r="C25" s="37" t="str">
        <f>IF(手順５!AG41="","",手順５!AG41)</f>
        <v/>
      </c>
      <c r="D25" s="37" t="str">
        <f>IF(手順５!AH41="","",手順５!AH41)</f>
        <v/>
      </c>
      <c r="E25" s="37" t="str">
        <f>IF(手順５!AI41="","",手順５!AI41)</f>
        <v/>
      </c>
      <c r="F25" s="37" t="str">
        <f>IF(手順５!AJ41="","",手順５!AJ41)</f>
        <v/>
      </c>
      <c r="G25" s="37" t="str">
        <f>IF(手順５!AK41="","",手順５!AK41)</f>
        <v/>
      </c>
      <c r="H25" s="37" t="str">
        <f>IF(手順５!AL41="","",手順５!AL41)</f>
        <v/>
      </c>
      <c r="I25" s="37" t="str">
        <f>IF(手順５!AM41="","",手順５!AM41)</f>
        <v/>
      </c>
      <c r="J25" s="37" t="str">
        <f>IF(手順５!AN41="","",手順５!AN41)</f>
        <v/>
      </c>
      <c r="K25" s="37" t="str">
        <f>IF(手順５!R41="","",手順５!R41)</f>
        <v/>
      </c>
    </row>
    <row r="26" spans="1:11" x14ac:dyDescent="0.4">
      <c r="A26" s="37" t="str">
        <f>IF(手順５!AE42="","",手順５!AE42)</f>
        <v/>
      </c>
      <c r="B26" s="37" t="str">
        <f>IF(手順５!AF42="","",手順５!AF42)</f>
        <v/>
      </c>
      <c r="C26" s="37" t="str">
        <f>IF(手順５!AG42="","",手順５!AG42)</f>
        <v/>
      </c>
      <c r="D26" s="37" t="str">
        <f>IF(手順５!AH42="","",手順５!AH42)</f>
        <v/>
      </c>
      <c r="E26" s="37" t="str">
        <f>IF(手順５!AI42="","",手順５!AI42)</f>
        <v/>
      </c>
      <c r="F26" s="37" t="str">
        <f>IF(手順５!AJ42="","",手順５!AJ42)</f>
        <v/>
      </c>
      <c r="G26" s="37" t="str">
        <f>IF(手順５!AK42="","",手順５!AK42)</f>
        <v/>
      </c>
      <c r="H26" s="37" t="str">
        <f>IF(手順５!AL42="","",手順５!AL42)</f>
        <v/>
      </c>
      <c r="I26" s="37" t="str">
        <f>IF(手順５!AM42="","",手順５!AM42)</f>
        <v/>
      </c>
      <c r="J26" s="37" t="str">
        <f>IF(手順５!AN42="","",手順５!AN42)</f>
        <v/>
      </c>
      <c r="K26" s="37" t="str">
        <f>IF(手順５!R42="","",手順５!R42)</f>
        <v/>
      </c>
    </row>
    <row r="27" spans="1:11" x14ac:dyDescent="0.4">
      <c r="A27" s="37" t="str">
        <f>IF(手順５!AE43="","",手順５!AE43)</f>
        <v/>
      </c>
      <c r="B27" s="37" t="str">
        <f>IF(手順５!AF43="","",手順５!AF43)</f>
        <v/>
      </c>
      <c r="C27" s="37" t="str">
        <f>IF(手順５!AG43="","",手順５!AG43)</f>
        <v/>
      </c>
      <c r="D27" s="37" t="str">
        <f>IF(手順５!AH43="","",手順５!AH43)</f>
        <v/>
      </c>
      <c r="E27" s="37" t="str">
        <f>IF(手順５!AI43="","",手順５!AI43)</f>
        <v/>
      </c>
      <c r="F27" s="37" t="str">
        <f>IF(手順５!AJ43="","",手順５!AJ43)</f>
        <v/>
      </c>
      <c r="G27" s="37" t="str">
        <f>IF(手順５!AK43="","",手順５!AK43)</f>
        <v/>
      </c>
      <c r="H27" s="37" t="str">
        <f>IF(手順５!AL43="","",手順５!AL43)</f>
        <v/>
      </c>
      <c r="I27" s="37" t="str">
        <f>IF(手順５!AM43="","",手順５!AM43)</f>
        <v/>
      </c>
      <c r="J27" s="37" t="str">
        <f>IF(手順５!AN43="","",手順５!AN43)</f>
        <v/>
      </c>
      <c r="K27" s="37" t="str">
        <f>IF(手順５!R43="","",手順５!R43)</f>
        <v/>
      </c>
    </row>
    <row r="28" spans="1:11" x14ac:dyDescent="0.4">
      <c r="A28" s="37" t="str">
        <f>IF(手順５!AE44="","",手順５!AE44)</f>
        <v/>
      </c>
      <c r="B28" s="37" t="str">
        <f>IF(手順５!AF44="","",手順５!AF44)</f>
        <v/>
      </c>
      <c r="C28" s="37" t="str">
        <f>IF(手順５!AG44="","",手順５!AG44)</f>
        <v/>
      </c>
      <c r="D28" s="37" t="str">
        <f>IF(手順５!AH44="","",手順５!AH44)</f>
        <v/>
      </c>
      <c r="E28" s="37" t="str">
        <f>IF(手順５!AI44="","",手順５!AI44)</f>
        <v/>
      </c>
      <c r="F28" s="37" t="str">
        <f>IF(手順５!AJ44="","",手順５!AJ44)</f>
        <v/>
      </c>
      <c r="G28" s="37" t="str">
        <f>IF(手順５!AK44="","",手順５!AK44)</f>
        <v/>
      </c>
      <c r="H28" s="37" t="str">
        <f>IF(手順５!AL44="","",手順５!AL44)</f>
        <v/>
      </c>
      <c r="I28" s="37" t="str">
        <f>IF(手順５!AM44="","",手順５!AM44)</f>
        <v/>
      </c>
      <c r="J28" s="37" t="str">
        <f>IF(手順５!AN44="","",手順５!AN44)</f>
        <v/>
      </c>
      <c r="K28" s="37" t="str">
        <f>IF(手順５!R44="","",手順５!R44)</f>
        <v/>
      </c>
    </row>
    <row r="29" spans="1:11" x14ac:dyDescent="0.4">
      <c r="A29" s="37" t="str">
        <f>IF(手順５!AE45="","",手順５!AE45)</f>
        <v/>
      </c>
      <c r="B29" s="37" t="str">
        <f>IF(手順５!AF45="","",手順５!AF45)</f>
        <v/>
      </c>
      <c r="C29" s="37" t="str">
        <f>IF(手順５!AG45="","",手順５!AG45)</f>
        <v/>
      </c>
      <c r="D29" s="37" t="str">
        <f>IF(手順５!AH45="","",手順５!AH45)</f>
        <v/>
      </c>
      <c r="E29" s="37" t="str">
        <f>IF(手順５!AI45="","",手順５!AI45)</f>
        <v/>
      </c>
      <c r="F29" s="37" t="str">
        <f>IF(手順５!AJ45="","",手順５!AJ45)</f>
        <v/>
      </c>
      <c r="G29" s="37" t="str">
        <f>IF(手順５!AK45="","",手順５!AK45)</f>
        <v/>
      </c>
      <c r="H29" s="37" t="str">
        <f>IF(手順５!AL45="","",手順５!AL45)</f>
        <v/>
      </c>
      <c r="I29" s="37" t="str">
        <f>IF(手順５!AM45="","",手順５!AM45)</f>
        <v/>
      </c>
      <c r="J29" s="37" t="str">
        <f>IF(手順５!AN45="","",手順５!AN45)</f>
        <v/>
      </c>
      <c r="K29" s="37" t="str">
        <f>IF(手順５!R45="","",手順５!R45)</f>
        <v/>
      </c>
    </row>
    <row r="30" spans="1:11" x14ac:dyDescent="0.4">
      <c r="A30" s="37" t="str">
        <f>IF(手順５!AE46="","",手順５!AE46)</f>
        <v/>
      </c>
      <c r="B30" s="37" t="str">
        <f>IF(手順５!AF46="","",手順５!AF46)</f>
        <v/>
      </c>
      <c r="C30" s="37" t="str">
        <f>IF(手順５!AG46="","",手順５!AG46)</f>
        <v/>
      </c>
      <c r="D30" s="37" t="str">
        <f>IF(手順５!AH46="","",手順５!AH46)</f>
        <v/>
      </c>
      <c r="E30" s="37" t="str">
        <f>IF(手順５!AI46="","",手順５!AI46)</f>
        <v/>
      </c>
      <c r="F30" s="37" t="str">
        <f>IF(手順５!AJ46="","",手順５!AJ46)</f>
        <v/>
      </c>
      <c r="G30" s="37" t="str">
        <f>IF(手順５!AK46="","",手順５!AK46)</f>
        <v/>
      </c>
      <c r="H30" s="37" t="str">
        <f>IF(手順５!AL46="","",手順５!AL46)</f>
        <v/>
      </c>
      <c r="I30" s="37" t="str">
        <f>IF(手順５!AM46="","",手順５!AM46)</f>
        <v/>
      </c>
      <c r="J30" s="37" t="str">
        <f>IF(手順５!AN46="","",手順５!AN46)</f>
        <v/>
      </c>
      <c r="K30" s="37" t="str">
        <f>IF(手順５!R46="","",手順５!R46)</f>
        <v/>
      </c>
    </row>
    <row r="31" spans="1:11" x14ac:dyDescent="0.4">
      <c r="A31" s="37" t="str">
        <f>IF(手順５!AE47="","",手順５!AE47)</f>
        <v/>
      </c>
      <c r="B31" s="37" t="str">
        <f>IF(手順５!AF47="","",手順５!AF47)</f>
        <v/>
      </c>
      <c r="C31" s="37" t="str">
        <f>IF(手順５!AG47="","",手順５!AG47)</f>
        <v/>
      </c>
      <c r="D31" s="37" t="str">
        <f>IF(手順５!AH47="","",手順５!AH47)</f>
        <v/>
      </c>
      <c r="E31" s="37" t="str">
        <f>IF(手順５!AI47="","",手順５!AI47)</f>
        <v/>
      </c>
      <c r="F31" s="37" t="str">
        <f>IF(手順５!AJ47="","",手順５!AJ47)</f>
        <v/>
      </c>
      <c r="G31" s="37" t="str">
        <f>IF(手順５!AK47="","",手順５!AK47)</f>
        <v/>
      </c>
      <c r="H31" s="37" t="str">
        <f>IF(手順５!AL47="","",手順５!AL47)</f>
        <v/>
      </c>
      <c r="I31" s="37" t="str">
        <f>IF(手順５!AM47="","",手順５!AM47)</f>
        <v/>
      </c>
      <c r="J31" s="37" t="str">
        <f>IF(手順５!AN47="","",手順５!AN47)</f>
        <v/>
      </c>
      <c r="K31" s="37" t="str">
        <f>IF(手順５!R47="","",手順５!R47)</f>
        <v/>
      </c>
    </row>
    <row r="32" spans="1:11" x14ac:dyDescent="0.4">
      <c r="A32" s="37" t="str">
        <f>IF(手順５!AE48="","",手順５!AE48)</f>
        <v/>
      </c>
      <c r="B32" s="37" t="str">
        <f>IF(手順５!AF48="","",手順５!AF48)</f>
        <v/>
      </c>
      <c r="C32" s="37" t="str">
        <f>IF(手順５!AG48="","",手順５!AG48)</f>
        <v/>
      </c>
      <c r="D32" s="37" t="str">
        <f>IF(手順５!AH48="","",手順５!AH48)</f>
        <v/>
      </c>
      <c r="E32" s="37" t="str">
        <f>IF(手順５!AI48="","",手順５!AI48)</f>
        <v/>
      </c>
      <c r="F32" s="37" t="str">
        <f>IF(手順５!AJ48="","",手順５!AJ48)</f>
        <v/>
      </c>
      <c r="G32" s="37" t="str">
        <f>IF(手順５!AK48="","",手順５!AK48)</f>
        <v/>
      </c>
      <c r="H32" s="37" t="str">
        <f>IF(手順５!AL48="","",手順５!AL48)</f>
        <v/>
      </c>
      <c r="I32" s="37" t="str">
        <f>IF(手順５!AM48="","",手順５!AM48)</f>
        <v/>
      </c>
      <c r="J32" s="37" t="str">
        <f>IF(手順５!AN48="","",手順５!AN48)</f>
        <v/>
      </c>
      <c r="K32" s="37" t="str">
        <f>IF(手順５!R48="","",手順５!R48)</f>
        <v/>
      </c>
    </row>
    <row r="33" spans="1:11" x14ac:dyDescent="0.4">
      <c r="A33" s="37" t="str">
        <f>IF(手順５!AE49="","",手順５!AE49)</f>
        <v/>
      </c>
      <c r="B33" s="37" t="str">
        <f>IF(手順５!AF49="","",手順５!AF49)</f>
        <v/>
      </c>
      <c r="C33" s="37" t="str">
        <f>IF(手順５!AG49="","",手順５!AG49)</f>
        <v/>
      </c>
      <c r="D33" s="37" t="str">
        <f>IF(手順５!AH49="","",手順５!AH49)</f>
        <v/>
      </c>
      <c r="E33" s="37" t="str">
        <f>IF(手順５!AI49="","",手順５!AI49)</f>
        <v/>
      </c>
      <c r="F33" s="37" t="str">
        <f>IF(手順５!AJ49="","",手順５!AJ49)</f>
        <v/>
      </c>
      <c r="G33" s="37" t="str">
        <f>IF(手順５!AK49="","",手順５!AK49)</f>
        <v/>
      </c>
      <c r="H33" s="37" t="str">
        <f>IF(手順５!AL49="","",手順５!AL49)</f>
        <v/>
      </c>
      <c r="I33" s="37" t="str">
        <f>IF(手順５!AM49="","",手順５!AM49)</f>
        <v/>
      </c>
      <c r="J33" s="37" t="str">
        <f>IF(手順５!AN49="","",手順５!AN49)</f>
        <v/>
      </c>
      <c r="K33" s="37" t="str">
        <f>IF(手順５!R49="","",手順５!R49)</f>
        <v/>
      </c>
    </row>
    <row r="34" spans="1:11" x14ac:dyDescent="0.4">
      <c r="A34" s="37" t="str">
        <f>IF(手順５!AE50="","",手順５!AE50)</f>
        <v/>
      </c>
      <c r="B34" s="37" t="str">
        <f>IF(手順５!AF50="","",手順５!AF50)</f>
        <v/>
      </c>
      <c r="C34" s="37" t="str">
        <f>IF(手順５!AG50="","",手順５!AG50)</f>
        <v/>
      </c>
      <c r="D34" s="37" t="str">
        <f>IF(手順５!AH50="","",手順５!AH50)</f>
        <v/>
      </c>
      <c r="E34" s="37" t="str">
        <f>IF(手順５!AI50="","",手順５!AI50)</f>
        <v/>
      </c>
      <c r="F34" s="37" t="str">
        <f>IF(手順５!AJ50="","",手順５!AJ50)</f>
        <v/>
      </c>
      <c r="G34" s="37" t="str">
        <f>IF(手順５!AK50="","",手順５!AK50)</f>
        <v/>
      </c>
      <c r="H34" s="37" t="str">
        <f>IF(手順５!AL50="","",手順５!AL50)</f>
        <v/>
      </c>
      <c r="I34" s="37" t="str">
        <f>IF(手順５!AM50="","",手順５!AM50)</f>
        <v/>
      </c>
      <c r="J34" s="37" t="str">
        <f>IF(手順５!AN50="","",手順５!AN50)</f>
        <v/>
      </c>
      <c r="K34" s="37" t="str">
        <f>IF(手順５!R50="","",手順５!R50)</f>
        <v/>
      </c>
    </row>
    <row r="35" spans="1:11" x14ac:dyDescent="0.4">
      <c r="A35" s="37" t="str">
        <f>IF(手順５!AE51="","",手順５!AE51)</f>
        <v/>
      </c>
      <c r="B35" s="37" t="str">
        <f>IF(手順５!AF51="","",手順５!AF51)</f>
        <v/>
      </c>
      <c r="C35" s="37" t="str">
        <f>IF(手順５!AG51="","",手順５!AG51)</f>
        <v/>
      </c>
      <c r="D35" s="37" t="str">
        <f>IF(手順５!AH51="","",手順５!AH51)</f>
        <v/>
      </c>
      <c r="E35" s="37" t="str">
        <f>IF(手順５!AI51="","",手順５!AI51)</f>
        <v/>
      </c>
      <c r="F35" s="37" t="str">
        <f>IF(手順５!AJ51="","",手順５!AJ51)</f>
        <v/>
      </c>
      <c r="G35" s="37" t="str">
        <f>IF(手順５!AK51="","",手順５!AK51)</f>
        <v/>
      </c>
      <c r="H35" s="37" t="str">
        <f>IF(手順５!AL51="","",手順５!AL51)</f>
        <v/>
      </c>
      <c r="I35" s="37" t="str">
        <f>IF(手順５!AM51="","",手順５!AM51)</f>
        <v/>
      </c>
      <c r="J35" s="37" t="str">
        <f>IF(手順５!AN51="","",手順５!AN51)</f>
        <v/>
      </c>
      <c r="K35" s="37" t="str">
        <f>IF(手順５!R51="","",手順５!R51)</f>
        <v/>
      </c>
    </row>
    <row r="36" spans="1:11" x14ac:dyDescent="0.4">
      <c r="A36" s="37" t="str">
        <f>IF(手順５!AE52="","",手順５!AE52)</f>
        <v/>
      </c>
      <c r="B36" s="37" t="str">
        <f>IF(手順５!AF52="","",手順５!AF52)</f>
        <v/>
      </c>
      <c r="C36" s="37" t="str">
        <f>IF(手順５!AG52="","",手順５!AG52)</f>
        <v/>
      </c>
      <c r="D36" s="37" t="str">
        <f>IF(手順５!AH52="","",手順５!AH52)</f>
        <v/>
      </c>
      <c r="E36" s="37" t="str">
        <f>IF(手順５!AI52="","",手順５!AI52)</f>
        <v/>
      </c>
      <c r="F36" s="37" t="str">
        <f>IF(手順５!AJ52="","",手順５!AJ52)</f>
        <v/>
      </c>
      <c r="G36" s="37" t="str">
        <f>IF(手順５!AK52="","",手順５!AK52)</f>
        <v/>
      </c>
      <c r="H36" s="37" t="str">
        <f>IF(手順５!AL52="","",手順５!AL52)</f>
        <v/>
      </c>
      <c r="I36" s="37" t="str">
        <f>IF(手順５!AM52="","",手順５!AM52)</f>
        <v/>
      </c>
      <c r="J36" s="37" t="str">
        <f>IF(手順５!AN52="","",手順５!AN52)</f>
        <v/>
      </c>
      <c r="K36" s="37" t="str">
        <f>IF(手順５!R52="","",手順５!R52)</f>
        <v/>
      </c>
    </row>
    <row r="37" spans="1:11" x14ac:dyDescent="0.4">
      <c r="A37" s="37" t="str">
        <f>IF(手順５!AE53="","",手順５!AE53)</f>
        <v/>
      </c>
      <c r="B37" s="37" t="str">
        <f>IF(手順５!AF53="","",手順５!AF53)</f>
        <v/>
      </c>
      <c r="C37" s="37" t="str">
        <f>IF(手順５!AG53="","",手順５!AG53)</f>
        <v/>
      </c>
      <c r="D37" s="37" t="str">
        <f>IF(手順５!AH53="","",手順５!AH53)</f>
        <v/>
      </c>
      <c r="E37" s="37" t="str">
        <f>IF(手順５!AI53="","",手順５!AI53)</f>
        <v/>
      </c>
      <c r="F37" s="37" t="str">
        <f>IF(手順５!AJ53="","",手順５!AJ53)</f>
        <v/>
      </c>
      <c r="G37" s="37" t="str">
        <f>IF(手順５!AK53="","",手順５!AK53)</f>
        <v/>
      </c>
      <c r="H37" s="37" t="str">
        <f>IF(手順５!AL53="","",手順５!AL53)</f>
        <v/>
      </c>
      <c r="I37" s="37" t="str">
        <f>IF(手順５!AM53="","",手順５!AM53)</f>
        <v/>
      </c>
      <c r="J37" s="37" t="str">
        <f>IF(手順５!AN53="","",手順５!AN53)</f>
        <v/>
      </c>
      <c r="K37" s="37" t="str">
        <f>IF(手順５!R53="","",手順５!R53)</f>
        <v/>
      </c>
    </row>
    <row r="38" spans="1:11" x14ac:dyDescent="0.4">
      <c r="A38" s="37" t="str">
        <f>IF(手順５!AE54="","",手順５!AE54)</f>
        <v/>
      </c>
      <c r="B38" s="37" t="str">
        <f>IF(手順５!AF54="","",手順５!AF54)</f>
        <v/>
      </c>
      <c r="C38" s="37" t="str">
        <f>IF(手順５!AG54="","",手順５!AG54)</f>
        <v/>
      </c>
      <c r="D38" s="37" t="str">
        <f>IF(手順５!AH54="","",手順５!AH54)</f>
        <v/>
      </c>
      <c r="E38" s="37" t="str">
        <f>IF(手順５!AI54="","",手順５!AI54)</f>
        <v/>
      </c>
      <c r="F38" s="37" t="str">
        <f>IF(手順５!AJ54="","",手順５!AJ54)</f>
        <v/>
      </c>
      <c r="G38" s="37" t="str">
        <f>IF(手順５!AK54="","",手順５!AK54)</f>
        <v/>
      </c>
      <c r="H38" s="37" t="str">
        <f>IF(手順５!AL54="","",手順５!AL54)</f>
        <v/>
      </c>
      <c r="I38" s="37" t="str">
        <f>IF(手順５!AM54="","",手順５!AM54)</f>
        <v/>
      </c>
      <c r="J38" s="37" t="str">
        <f>IF(手順５!AN54="","",手順５!AN54)</f>
        <v/>
      </c>
      <c r="K38" s="37" t="str">
        <f>IF(手順５!R54="","",手順５!R54)</f>
        <v/>
      </c>
    </row>
    <row r="39" spans="1:11" x14ac:dyDescent="0.4">
      <c r="A39" s="37" t="str">
        <f>IF(手順５!AE55="","",手順５!AE55)</f>
        <v/>
      </c>
      <c r="B39" s="37" t="str">
        <f>IF(手順５!AF55="","",手順５!AF55)</f>
        <v/>
      </c>
      <c r="C39" s="37" t="str">
        <f>IF(手順５!AG55="","",手順５!AG55)</f>
        <v/>
      </c>
      <c r="D39" s="37" t="str">
        <f>IF(手順５!AH55="","",手順５!AH55)</f>
        <v/>
      </c>
      <c r="E39" s="37" t="str">
        <f>IF(手順５!AI55="","",手順５!AI55)</f>
        <v/>
      </c>
      <c r="F39" s="37" t="str">
        <f>IF(手順５!AJ55="","",手順５!AJ55)</f>
        <v/>
      </c>
      <c r="G39" s="37" t="str">
        <f>IF(手順５!AK55="","",手順５!AK55)</f>
        <v/>
      </c>
      <c r="H39" s="37" t="str">
        <f>IF(手順５!AL55="","",手順５!AL55)</f>
        <v/>
      </c>
      <c r="I39" s="37" t="str">
        <f>IF(手順５!AM55="","",手順５!AM55)</f>
        <v/>
      </c>
      <c r="J39" s="37" t="str">
        <f>IF(手順５!AN55="","",手順５!AN55)</f>
        <v/>
      </c>
      <c r="K39" s="37" t="str">
        <f>IF(手順５!R55="","",手順５!R55)</f>
        <v/>
      </c>
    </row>
    <row r="40" spans="1:11" x14ac:dyDescent="0.4">
      <c r="A40" s="37" t="str">
        <f>IF(手順５!AE56="","",手順５!AE56)</f>
        <v/>
      </c>
      <c r="B40" s="37" t="str">
        <f>IF(手順５!AF56="","",手順５!AF56)</f>
        <v/>
      </c>
      <c r="C40" s="37" t="str">
        <f>IF(手順５!AG56="","",手順５!AG56)</f>
        <v/>
      </c>
      <c r="D40" s="37" t="str">
        <f>IF(手順５!AH56="","",手順５!AH56)</f>
        <v/>
      </c>
      <c r="E40" s="37" t="str">
        <f>IF(手順５!AI56="","",手順５!AI56)</f>
        <v/>
      </c>
      <c r="F40" s="37" t="str">
        <f>IF(手順５!AJ56="","",手順５!AJ56)</f>
        <v/>
      </c>
      <c r="G40" s="37" t="str">
        <f>IF(手順５!AK56="","",手順５!AK56)</f>
        <v/>
      </c>
      <c r="H40" s="37" t="str">
        <f>IF(手順５!AL56="","",手順５!AL56)</f>
        <v/>
      </c>
      <c r="I40" s="37" t="str">
        <f>IF(手順５!AM56="","",手順５!AM56)</f>
        <v/>
      </c>
      <c r="J40" s="37" t="str">
        <f>IF(手順５!AN56="","",手順５!AN56)</f>
        <v/>
      </c>
      <c r="K40" s="37" t="str">
        <f>IF(手順５!R56="","",手順５!R56)</f>
        <v/>
      </c>
    </row>
    <row r="41" spans="1:11" x14ac:dyDescent="0.4">
      <c r="A41" s="37" t="str">
        <f>IF(手順５!AE57="","",手順５!AE57)</f>
        <v/>
      </c>
      <c r="B41" s="37" t="str">
        <f>IF(手順５!AF57="","",手順５!AF57)</f>
        <v/>
      </c>
      <c r="C41" s="37" t="str">
        <f>IF(手順５!AG57="","",手順５!AG57)</f>
        <v/>
      </c>
      <c r="D41" s="37" t="str">
        <f>IF(手順５!AH57="","",手順５!AH57)</f>
        <v/>
      </c>
      <c r="E41" s="37" t="str">
        <f>IF(手順５!AI57="","",手順５!AI57)</f>
        <v/>
      </c>
      <c r="F41" s="37" t="str">
        <f>IF(手順５!AJ57="","",手順５!AJ57)</f>
        <v/>
      </c>
      <c r="G41" s="37" t="str">
        <f>IF(手順５!AK57="","",手順５!AK57)</f>
        <v/>
      </c>
      <c r="H41" s="37" t="str">
        <f>IF(手順５!AL57="","",手順５!AL57)</f>
        <v/>
      </c>
      <c r="I41" s="37" t="str">
        <f>IF(手順５!AM57="","",手順５!AM57)</f>
        <v/>
      </c>
      <c r="J41" s="37" t="str">
        <f>IF(手順５!AN57="","",手順５!AN57)</f>
        <v/>
      </c>
      <c r="K41" s="37" t="str">
        <f>IF(手順５!R57="","",手順５!R57)</f>
        <v/>
      </c>
    </row>
    <row r="42" spans="1:11" x14ac:dyDescent="0.4">
      <c r="A42" s="37" t="str">
        <f>IF(手順５!AE58="","",手順５!AE58)</f>
        <v/>
      </c>
      <c r="B42" s="37" t="str">
        <f>IF(手順５!AF58="","",手順５!AF58)</f>
        <v/>
      </c>
      <c r="C42" s="37" t="str">
        <f>IF(手順５!AG58="","",手順５!AG58)</f>
        <v/>
      </c>
      <c r="D42" s="37" t="str">
        <f>IF(手順５!AH58="","",手順５!AH58)</f>
        <v/>
      </c>
      <c r="E42" s="37" t="str">
        <f>IF(手順５!AI58="","",手順５!AI58)</f>
        <v/>
      </c>
      <c r="F42" s="37" t="str">
        <f>IF(手順５!AJ58="","",手順５!AJ58)</f>
        <v/>
      </c>
      <c r="G42" s="37" t="str">
        <f>IF(手順５!AK58="","",手順５!AK58)</f>
        <v/>
      </c>
      <c r="H42" s="37" t="str">
        <f>IF(手順５!AL58="","",手順５!AL58)</f>
        <v/>
      </c>
      <c r="I42" s="37" t="str">
        <f>IF(手順５!AM58="","",手順５!AM58)</f>
        <v/>
      </c>
      <c r="J42" s="37" t="str">
        <f>IF(手順５!AN58="","",手順５!AN58)</f>
        <v/>
      </c>
      <c r="K42" s="37" t="str">
        <f>IF(手順５!R58="","",手順５!R58)</f>
        <v/>
      </c>
    </row>
    <row r="43" spans="1:11" x14ac:dyDescent="0.4">
      <c r="A43" s="37" t="str">
        <f>IF(手順５!AE59="","",手順５!AE59)</f>
        <v/>
      </c>
      <c r="B43" s="37" t="str">
        <f>IF(手順５!AF59="","",手順５!AF59)</f>
        <v/>
      </c>
      <c r="C43" s="37" t="str">
        <f>IF(手順５!AG59="","",手順５!AG59)</f>
        <v/>
      </c>
      <c r="D43" s="37" t="str">
        <f>IF(手順５!AH59="","",手順５!AH59)</f>
        <v/>
      </c>
      <c r="E43" s="37" t="str">
        <f>IF(手順５!AI59="","",手順５!AI59)</f>
        <v/>
      </c>
      <c r="F43" s="37" t="str">
        <f>IF(手順５!AJ59="","",手順５!AJ59)</f>
        <v/>
      </c>
      <c r="G43" s="37" t="str">
        <f>IF(手順５!AK59="","",手順５!AK59)</f>
        <v/>
      </c>
      <c r="H43" s="37" t="str">
        <f>IF(手順５!AL59="","",手順５!AL59)</f>
        <v/>
      </c>
      <c r="I43" s="37" t="str">
        <f>IF(手順５!AM59="","",手順５!AM59)</f>
        <v/>
      </c>
      <c r="J43" s="37" t="str">
        <f>IF(手順５!AN59="","",手順５!AN59)</f>
        <v/>
      </c>
      <c r="K43" s="37" t="str">
        <f>IF(手順５!R59="","",手順５!R59)</f>
        <v/>
      </c>
    </row>
    <row r="44" spans="1:11" x14ac:dyDescent="0.4">
      <c r="A44" s="37" t="str">
        <f>IF(手順５!AE60="","",手順５!AE60)</f>
        <v/>
      </c>
      <c r="B44" s="37" t="str">
        <f>IF(手順５!AF60="","",手順５!AF60)</f>
        <v/>
      </c>
      <c r="C44" s="37" t="str">
        <f>IF(手順５!AG60="","",手順５!AG60)</f>
        <v/>
      </c>
      <c r="D44" s="37" t="str">
        <f>IF(手順５!AH60="","",手順５!AH60)</f>
        <v/>
      </c>
      <c r="E44" s="37" t="str">
        <f>IF(手順５!AI60="","",手順５!AI60)</f>
        <v/>
      </c>
      <c r="F44" s="37" t="str">
        <f>IF(手順５!AJ60="","",手順５!AJ60)</f>
        <v/>
      </c>
      <c r="G44" s="37" t="str">
        <f>IF(手順５!AK60="","",手順５!AK60)</f>
        <v/>
      </c>
      <c r="H44" s="37" t="str">
        <f>IF(手順５!AL60="","",手順５!AL60)</f>
        <v/>
      </c>
      <c r="I44" s="37" t="str">
        <f>IF(手順５!AM60="","",手順５!AM60)</f>
        <v/>
      </c>
      <c r="J44" s="37" t="str">
        <f>IF(手順５!AN60="","",手順５!AN60)</f>
        <v/>
      </c>
      <c r="K44" s="37" t="str">
        <f>IF(手順５!R60="","",手順５!R60)</f>
        <v/>
      </c>
    </row>
    <row r="45" spans="1:11" x14ac:dyDescent="0.4">
      <c r="A45" s="37" t="str">
        <f>IF(手順５!AE61="","",手順５!AE61)</f>
        <v/>
      </c>
      <c r="B45" s="37" t="str">
        <f>IF(手順５!AF61="","",手順５!AF61)</f>
        <v/>
      </c>
      <c r="C45" s="37" t="str">
        <f>IF(手順５!AG61="","",手順５!AG61)</f>
        <v/>
      </c>
      <c r="D45" s="37" t="str">
        <f>IF(手順５!AH61="","",手順５!AH61)</f>
        <v/>
      </c>
      <c r="E45" s="37" t="str">
        <f>IF(手順５!AI61="","",手順５!AI61)</f>
        <v/>
      </c>
      <c r="F45" s="37" t="str">
        <f>IF(手順５!AJ61="","",手順５!AJ61)</f>
        <v/>
      </c>
      <c r="G45" s="37" t="str">
        <f>IF(手順５!AK61="","",手順５!AK61)</f>
        <v/>
      </c>
      <c r="H45" s="37" t="str">
        <f>IF(手順５!AL61="","",手順５!AL61)</f>
        <v/>
      </c>
      <c r="I45" s="37" t="str">
        <f>IF(手順５!AM61="","",手順５!AM61)</f>
        <v/>
      </c>
      <c r="J45" s="37" t="str">
        <f>IF(手順５!AN61="","",手順５!AN61)</f>
        <v/>
      </c>
      <c r="K45" s="37" t="str">
        <f>IF(手順５!R61="","",手順５!R61)</f>
        <v/>
      </c>
    </row>
    <row r="46" spans="1:11" x14ac:dyDescent="0.4">
      <c r="A46" s="37" t="str">
        <f>IF(手順５!AE62="","",手順５!AE62)</f>
        <v/>
      </c>
      <c r="B46" s="37" t="str">
        <f>IF(手順５!AF62="","",手順５!AF62)</f>
        <v/>
      </c>
      <c r="C46" s="37" t="str">
        <f>IF(手順５!AG62="","",手順５!AG62)</f>
        <v/>
      </c>
      <c r="D46" s="37" t="str">
        <f>IF(手順５!AH62="","",手順５!AH62)</f>
        <v/>
      </c>
      <c r="E46" s="37" t="str">
        <f>IF(手順５!AI62="","",手順５!AI62)</f>
        <v/>
      </c>
      <c r="F46" s="37" t="str">
        <f>IF(手順５!AJ62="","",手順５!AJ62)</f>
        <v/>
      </c>
      <c r="G46" s="37" t="str">
        <f>IF(手順５!AK62="","",手順５!AK62)</f>
        <v/>
      </c>
      <c r="H46" s="37" t="str">
        <f>IF(手順５!AL62="","",手順５!AL62)</f>
        <v/>
      </c>
      <c r="I46" s="37" t="str">
        <f>IF(手順５!AM62="","",手順５!AM62)</f>
        <v/>
      </c>
      <c r="J46" s="37" t="str">
        <f>IF(手順５!AN62="","",手順５!AN62)</f>
        <v/>
      </c>
      <c r="K46" s="37" t="str">
        <f>IF(手順５!R62="","",手順５!R62)</f>
        <v/>
      </c>
    </row>
    <row r="47" spans="1:11" x14ac:dyDescent="0.4">
      <c r="A47" s="37" t="str">
        <f>IF(手順５!AE63="","",手順５!AE63)</f>
        <v/>
      </c>
      <c r="B47" s="37" t="str">
        <f>IF(手順５!AF63="","",手順５!AF63)</f>
        <v/>
      </c>
      <c r="C47" s="37" t="str">
        <f>IF(手順５!AG63="","",手順５!AG63)</f>
        <v/>
      </c>
      <c r="D47" s="37" t="str">
        <f>IF(手順５!AH63="","",手順５!AH63)</f>
        <v/>
      </c>
      <c r="E47" s="37" t="str">
        <f>IF(手順５!AI63="","",手順５!AI63)</f>
        <v/>
      </c>
      <c r="F47" s="37" t="str">
        <f>IF(手順５!AJ63="","",手順５!AJ63)</f>
        <v/>
      </c>
      <c r="G47" s="37" t="str">
        <f>IF(手順５!AK63="","",手順５!AK63)</f>
        <v/>
      </c>
      <c r="H47" s="37" t="str">
        <f>IF(手順５!AL63="","",手順５!AL63)</f>
        <v/>
      </c>
      <c r="I47" s="37" t="str">
        <f>IF(手順５!AM63="","",手順５!AM63)</f>
        <v/>
      </c>
      <c r="J47" s="37" t="str">
        <f>IF(手順５!AN63="","",手順５!AN63)</f>
        <v/>
      </c>
      <c r="K47" s="37" t="str">
        <f>IF(手順５!R63="","",手順５!R63)</f>
        <v/>
      </c>
    </row>
    <row r="48" spans="1:11" x14ac:dyDescent="0.4">
      <c r="A48" s="37" t="str">
        <f>IF(手順５!AE64="","",手順５!AE64)</f>
        <v/>
      </c>
      <c r="B48" s="37" t="str">
        <f>IF(手順５!AF64="","",手順５!AF64)</f>
        <v/>
      </c>
      <c r="C48" s="37" t="str">
        <f>IF(手順５!AG64="","",手順５!AG64)</f>
        <v/>
      </c>
      <c r="D48" s="37" t="str">
        <f>IF(手順５!AH64="","",手順５!AH64)</f>
        <v/>
      </c>
      <c r="E48" s="37" t="str">
        <f>IF(手順５!AI64="","",手順５!AI64)</f>
        <v/>
      </c>
      <c r="F48" s="37" t="str">
        <f>IF(手順５!AJ64="","",手順５!AJ64)</f>
        <v/>
      </c>
      <c r="G48" s="37" t="str">
        <f>IF(手順５!AK64="","",手順５!AK64)</f>
        <v/>
      </c>
      <c r="H48" s="37" t="str">
        <f>IF(手順５!AL64="","",手順５!AL64)</f>
        <v/>
      </c>
      <c r="I48" s="37" t="str">
        <f>IF(手順５!AM64="","",手順５!AM64)</f>
        <v/>
      </c>
      <c r="J48" s="37" t="str">
        <f>IF(手順５!AN64="","",手順５!AN64)</f>
        <v/>
      </c>
      <c r="K48" s="37" t="str">
        <f>IF(手順５!R64="","",手順５!R64)</f>
        <v/>
      </c>
    </row>
    <row r="49" spans="1:11" x14ac:dyDescent="0.4">
      <c r="A49" s="37" t="str">
        <f>IF(手順５!AE65="","",手順５!AE65)</f>
        <v/>
      </c>
      <c r="B49" s="37" t="str">
        <f>IF(手順５!AF65="","",手順５!AF65)</f>
        <v/>
      </c>
      <c r="C49" s="37" t="str">
        <f>IF(手順５!AG65="","",手順５!AG65)</f>
        <v/>
      </c>
      <c r="D49" s="37" t="str">
        <f>IF(手順５!AH65="","",手順５!AH65)</f>
        <v/>
      </c>
      <c r="E49" s="37" t="str">
        <f>IF(手順５!AI65="","",手順５!AI65)</f>
        <v/>
      </c>
      <c r="F49" s="37" t="str">
        <f>IF(手順５!AJ65="","",手順５!AJ65)</f>
        <v/>
      </c>
      <c r="G49" s="37" t="str">
        <f>IF(手順５!AK65="","",手順５!AK65)</f>
        <v/>
      </c>
      <c r="H49" s="37" t="str">
        <f>IF(手順５!AL65="","",手順５!AL65)</f>
        <v/>
      </c>
      <c r="I49" s="37" t="str">
        <f>IF(手順５!AM65="","",手順５!AM65)</f>
        <v/>
      </c>
      <c r="J49" s="37" t="str">
        <f>IF(手順５!AN65="","",手順５!AN65)</f>
        <v/>
      </c>
      <c r="K49" s="37" t="str">
        <f>IF(手順５!R65="","",手順５!R65)</f>
        <v/>
      </c>
    </row>
    <row r="50" spans="1:11" x14ac:dyDescent="0.4">
      <c r="A50" s="37" t="str">
        <f>IF(手順５!AE66="","",手順５!AE66)</f>
        <v/>
      </c>
      <c r="B50" s="37" t="str">
        <f>IF(手順５!AF66="","",手順５!AF66)</f>
        <v/>
      </c>
      <c r="C50" s="37" t="str">
        <f>IF(手順５!AG66="","",手順５!AG66)</f>
        <v/>
      </c>
      <c r="D50" s="37" t="str">
        <f>IF(手順５!AH66="","",手順５!AH66)</f>
        <v/>
      </c>
      <c r="E50" s="37" t="str">
        <f>IF(手順５!AI66="","",手順５!AI66)</f>
        <v/>
      </c>
      <c r="F50" s="37" t="str">
        <f>IF(手順５!AJ66="","",手順５!AJ66)</f>
        <v/>
      </c>
      <c r="G50" s="37" t="str">
        <f>IF(手順５!AK66="","",手順５!AK66)</f>
        <v/>
      </c>
      <c r="H50" s="37" t="str">
        <f>IF(手順５!AL66="","",手順５!AL66)</f>
        <v/>
      </c>
      <c r="I50" s="37" t="str">
        <f>IF(手順５!AM66="","",手順５!AM66)</f>
        <v/>
      </c>
      <c r="J50" s="37" t="str">
        <f>IF(手順５!AN66="","",手順５!AN66)</f>
        <v/>
      </c>
      <c r="K50" s="37" t="str">
        <f>IF(手順５!R66="","",手順５!R66)</f>
        <v/>
      </c>
    </row>
    <row r="51" spans="1:11" x14ac:dyDescent="0.4">
      <c r="A51" s="37" t="str">
        <f>IF(手順５!AE67="","",手順５!AE67)</f>
        <v/>
      </c>
      <c r="B51" s="37" t="str">
        <f>IF(手順５!AF67="","",手順５!AF67)</f>
        <v/>
      </c>
      <c r="C51" s="37" t="str">
        <f>IF(手順５!AG67="","",手順５!AG67)</f>
        <v/>
      </c>
      <c r="D51" s="37" t="str">
        <f>IF(手順５!AH67="","",手順５!AH67)</f>
        <v/>
      </c>
      <c r="E51" s="37" t="str">
        <f>IF(手順５!AI67="","",手順５!AI67)</f>
        <v/>
      </c>
      <c r="F51" s="37" t="str">
        <f>IF(手順５!AJ67="","",手順５!AJ67)</f>
        <v/>
      </c>
      <c r="G51" s="37" t="str">
        <f>IF(手順５!AK67="","",手順５!AK67)</f>
        <v/>
      </c>
      <c r="H51" s="37" t="str">
        <f>IF(手順５!AL67="","",手順５!AL67)</f>
        <v/>
      </c>
      <c r="I51" s="37" t="str">
        <f>IF(手順５!AM67="","",手順５!AM67)</f>
        <v/>
      </c>
      <c r="J51" s="37" t="str">
        <f>IF(手順５!AN67="","",手順５!AN67)</f>
        <v/>
      </c>
      <c r="K51" s="37" t="str">
        <f>IF(手順５!R67="","",手順５!R67)</f>
        <v/>
      </c>
    </row>
    <row r="52" spans="1:11" x14ac:dyDescent="0.4">
      <c r="A52" s="37" t="str">
        <f>IF(手順５!AE68="","",手順５!AE68)</f>
        <v/>
      </c>
      <c r="B52" s="37" t="str">
        <f>IF(手順５!AF68="","",手順５!AF68)</f>
        <v/>
      </c>
      <c r="C52" s="37" t="str">
        <f>IF(手順５!AG68="","",手順５!AG68)</f>
        <v/>
      </c>
      <c r="D52" s="37" t="str">
        <f>IF(手順５!AH68="","",手順５!AH68)</f>
        <v/>
      </c>
      <c r="E52" s="37" t="str">
        <f>IF(手順５!AI68="","",手順５!AI68)</f>
        <v/>
      </c>
      <c r="F52" s="37" t="str">
        <f>IF(手順５!AJ68="","",手順５!AJ68)</f>
        <v/>
      </c>
      <c r="G52" s="37" t="str">
        <f>IF(手順５!AK68="","",手順５!AK68)</f>
        <v/>
      </c>
      <c r="H52" s="37" t="str">
        <f>IF(手順５!AL68="","",手順５!AL68)</f>
        <v/>
      </c>
      <c r="I52" s="37" t="str">
        <f>IF(手順５!AM68="","",手順５!AM68)</f>
        <v/>
      </c>
      <c r="J52" s="37" t="str">
        <f>IF(手順５!AN68="","",手順５!AN68)</f>
        <v/>
      </c>
      <c r="K52" s="37" t="str">
        <f>IF(手順５!R68="","",手順５!R68)</f>
        <v/>
      </c>
    </row>
    <row r="53" spans="1:11" x14ac:dyDescent="0.4">
      <c r="A53" s="37" t="str">
        <f>IF(手順５!AE69="","",手順５!AE69)</f>
        <v/>
      </c>
      <c r="B53" s="37" t="str">
        <f>IF(手順５!AF69="","",手順５!AF69)</f>
        <v/>
      </c>
      <c r="C53" s="37" t="str">
        <f>IF(手順５!AG69="","",手順５!AG69)</f>
        <v/>
      </c>
      <c r="D53" s="37" t="str">
        <f>IF(手順５!AH69="","",手順５!AH69)</f>
        <v/>
      </c>
      <c r="E53" s="37" t="str">
        <f>IF(手順５!AI69="","",手順５!AI69)</f>
        <v/>
      </c>
      <c r="F53" s="37" t="str">
        <f>IF(手順５!AJ69="","",手順５!AJ69)</f>
        <v/>
      </c>
      <c r="G53" s="37" t="str">
        <f>IF(手順５!AK69="","",手順５!AK69)</f>
        <v/>
      </c>
      <c r="H53" s="37" t="str">
        <f>IF(手順５!AL69="","",手順５!AL69)</f>
        <v/>
      </c>
      <c r="I53" s="37" t="str">
        <f>IF(手順５!AM69="","",手順５!AM69)</f>
        <v/>
      </c>
      <c r="J53" s="37" t="str">
        <f>IF(手順５!AN69="","",手順５!AN69)</f>
        <v/>
      </c>
      <c r="K53" s="37" t="str">
        <f>IF(手順５!R69="","",手順５!R69)</f>
        <v/>
      </c>
    </row>
    <row r="54" spans="1:11" x14ac:dyDescent="0.4">
      <c r="A54" s="37" t="str">
        <f>IF(手順５!AE70="","",手順５!AE70)</f>
        <v/>
      </c>
      <c r="B54" s="37" t="str">
        <f>IF(手順５!AF70="","",手順５!AF70)</f>
        <v/>
      </c>
      <c r="C54" s="37" t="str">
        <f>IF(手順５!AG70="","",手順５!AG70)</f>
        <v/>
      </c>
      <c r="D54" s="37" t="str">
        <f>IF(手順５!AH70="","",手順５!AH70)</f>
        <v/>
      </c>
      <c r="E54" s="37" t="str">
        <f>IF(手順５!AI70="","",手順５!AI70)</f>
        <v/>
      </c>
      <c r="F54" s="37" t="str">
        <f>IF(手順５!AJ70="","",手順５!AJ70)</f>
        <v/>
      </c>
      <c r="G54" s="37" t="str">
        <f>IF(手順５!AK70="","",手順５!AK70)</f>
        <v/>
      </c>
      <c r="H54" s="37" t="str">
        <f>IF(手順５!AL70="","",手順５!AL70)</f>
        <v/>
      </c>
      <c r="I54" s="37" t="str">
        <f>IF(手順５!AM70="","",手順５!AM70)</f>
        <v/>
      </c>
      <c r="J54" s="37" t="str">
        <f>IF(手順５!AN70="","",手順５!AN70)</f>
        <v/>
      </c>
      <c r="K54" s="37" t="str">
        <f>IF(手順５!R70="","",手順５!R70)</f>
        <v/>
      </c>
    </row>
    <row r="55" spans="1:11" x14ac:dyDescent="0.4">
      <c r="A55" s="37" t="str">
        <f>IF(手順５!AE71="","",手順５!AE71)</f>
        <v/>
      </c>
      <c r="B55" s="37" t="str">
        <f>IF(手順５!AF71="","",手順５!AF71)</f>
        <v/>
      </c>
      <c r="C55" s="37" t="str">
        <f>IF(手順５!AG71="","",手順５!AG71)</f>
        <v/>
      </c>
      <c r="D55" s="37" t="str">
        <f>IF(手順５!AH71="","",手順５!AH71)</f>
        <v/>
      </c>
      <c r="E55" s="37" t="str">
        <f>IF(手順５!AI71="","",手順５!AI71)</f>
        <v/>
      </c>
      <c r="F55" s="37" t="str">
        <f>IF(手順５!AJ71="","",手順５!AJ71)</f>
        <v/>
      </c>
      <c r="G55" s="37" t="str">
        <f>IF(手順５!AK71="","",手順５!AK71)</f>
        <v/>
      </c>
      <c r="H55" s="37" t="str">
        <f>IF(手順５!AL71="","",手順５!AL71)</f>
        <v/>
      </c>
      <c r="I55" s="37" t="str">
        <f>IF(手順５!AM71="","",手順５!AM71)</f>
        <v/>
      </c>
      <c r="J55" s="37" t="str">
        <f>IF(手順５!AN71="","",手順５!AN71)</f>
        <v/>
      </c>
      <c r="K55" s="37" t="str">
        <f>IF(手順５!R71="","",手順５!R71)</f>
        <v/>
      </c>
    </row>
    <row r="56" spans="1:11" x14ac:dyDescent="0.4">
      <c r="A56" s="37" t="str">
        <f>IF(手順５!AE72="","",手順５!AE72)</f>
        <v/>
      </c>
      <c r="B56" s="37" t="str">
        <f>IF(手順５!AF72="","",手順５!AF72)</f>
        <v/>
      </c>
      <c r="C56" s="37" t="str">
        <f>IF(手順５!AG72="","",手順５!AG72)</f>
        <v/>
      </c>
      <c r="D56" s="37" t="str">
        <f>IF(手順５!AH72="","",手順５!AH72)</f>
        <v/>
      </c>
      <c r="E56" s="37" t="str">
        <f>IF(手順５!AI72="","",手順５!AI72)</f>
        <v/>
      </c>
      <c r="F56" s="37" t="str">
        <f>IF(手順５!AJ72="","",手順５!AJ72)</f>
        <v/>
      </c>
      <c r="G56" s="37" t="str">
        <f>IF(手順５!AK72="","",手順５!AK72)</f>
        <v/>
      </c>
      <c r="H56" s="37" t="str">
        <f>IF(手順５!AL72="","",手順５!AL72)</f>
        <v/>
      </c>
      <c r="I56" s="37" t="str">
        <f>IF(手順５!AM72="","",手順５!AM72)</f>
        <v/>
      </c>
      <c r="J56" s="37" t="str">
        <f>IF(手順５!AN72="","",手順５!AN72)</f>
        <v/>
      </c>
      <c r="K56" s="37" t="str">
        <f>IF(手順５!R72="","",手順５!R72)</f>
        <v/>
      </c>
    </row>
    <row r="57" spans="1:11" x14ac:dyDescent="0.4">
      <c r="A57" s="37" t="str">
        <f>IF(手順５!AE73="","",手順５!AE73)</f>
        <v/>
      </c>
      <c r="B57" s="37" t="str">
        <f>IF(手順５!AF73="","",手順５!AF73)</f>
        <v/>
      </c>
      <c r="C57" s="37" t="str">
        <f>IF(手順５!AG73="","",手順５!AG73)</f>
        <v/>
      </c>
      <c r="D57" s="37" t="str">
        <f>IF(手順５!AH73="","",手順５!AH73)</f>
        <v/>
      </c>
      <c r="E57" s="37" t="str">
        <f>IF(手順５!AI73="","",手順５!AI73)</f>
        <v/>
      </c>
      <c r="F57" s="37" t="str">
        <f>IF(手順５!AJ73="","",手順５!AJ73)</f>
        <v/>
      </c>
      <c r="G57" s="37" t="str">
        <f>IF(手順５!AK73="","",手順５!AK73)</f>
        <v/>
      </c>
      <c r="H57" s="37" t="str">
        <f>IF(手順５!AL73="","",手順５!AL73)</f>
        <v/>
      </c>
      <c r="I57" s="37" t="str">
        <f>IF(手順５!AM73="","",手順５!AM73)</f>
        <v/>
      </c>
      <c r="J57" s="37" t="str">
        <f>IF(手順５!AN73="","",手順５!AN73)</f>
        <v/>
      </c>
      <c r="K57" s="37" t="str">
        <f>IF(手順５!R73="","",手順５!R73)</f>
        <v/>
      </c>
    </row>
    <row r="58" spans="1:11" x14ac:dyDescent="0.4">
      <c r="A58" s="37" t="str">
        <f>IF(手順５!AE74="","",手順５!AE74)</f>
        <v/>
      </c>
      <c r="B58" s="37" t="str">
        <f>IF(手順５!AF74="","",手順５!AF74)</f>
        <v/>
      </c>
      <c r="C58" s="37" t="str">
        <f>IF(手順５!AG74="","",手順５!AG74)</f>
        <v/>
      </c>
      <c r="D58" s="37" t="str">
        <f>IF(手順５!AH74="","",手順５!AH74)</f>
        <v/>
      </c>
      <c r="E58" s="37" t="str">
        <f>IF(手順５!AI74="","",手順５!AI74)</f>
        <v/>
      </c>
      <c r="F58" s="37" t="str">
        <f>IF(手順５!AJ74="","",手順５!AJ74)</f>
        <v/>
      </c>
      <c r="G58" s="37" t="str">
        <f>IF(手順５!AK74="","",手順５!AK74)</f>
        <v/>
      </c>
      <c r="H58" s="37" t="str">
        <f>IF(手順５!AL74="","",手順５!AL74)</f>
        <v/>
      </c>
      <c r="I58" s="37" t="str">
        <f>IF(手順５!AM74="","",手順５!AM74)</f>
        <v/>
      </c>
      <c r="J58" s="37" t="str">
        <f>IF(手順５!AN74="","",手順５!AN74)</f>
        <v/>
      </c>
      <c r="K58" s="37" t="str">
        <f>IF(手順５!R74="","",手順５!R74)</f>
        <v/>
      </c>
    </row>
    <row r="59" spans="1:11" x14ac:dyDescent="0.4">
      <c r="A59" s="37" t="str">
        <f>IF(手順５!AE75="","",手順５!AE75)</f>
        <v/>
      </c>
      <c r="B59" s="37" t="str">
        <f>IF(手順５!AF75="","",手順５!AF75)</f>
        <v/>
      </c>
      <c r="C59" s="37" t="str">
        <f>IF(手順５!AG75="","",手順５!AG75)</f>
        <v/>
      </c>
      <c r="D59" s="37" t="str">
        <f>IF(手順５!AH75="","",手順５!AH75)</f>
        <v/>
      </c>
      <c r="E59" s="37" t="str">
        <f>IF(手順５!AI75="","",手順５!AI75)</f>
        <v/>
      </c>
      <c r="F59" s="37" t="str">
        <f>IF(手順５!AJ75="","",手順５!AJ75)</f>
        <v/>
      </c>
      <c r="G59" s="37" t="str">
        <f>IF(手順５!AK75="","",手順５!AK75)</f>
        <v/>
      </c>
      <c r="H59" s="37" t="str">
        <f>IF(手順５!AL75="","",手順５!AL75)</f>
        <v/>
      </c>
      <c r="I59" s="37" t="str">
        <f>IF(手順５!AM75="","",手順５!AM75)</f>
        <v/>
      </c>
      <c r="J59" s="37" t="str">
        <f>IF(手順５!AN75="","",手順５!AN75)</f>
        <v/>
      </c>
      <c r="K59" s="37" t="str">
        <f>IF(手順５!R75="","",手順５!R75)</f>
        <v/>
      </c>
    </row>
    <row r="60" spans="1:11" x14ac:dyDescent="0.4">
      <c r="A60" s="37" t="str">
        <f>IF(手順５!AE76="","",手順５!AE76)</f>
        <v/>
      </c>
      <c r="B60" s="37" t="str">
        <f>IF(手順５!AF76="","",手順５!AF76)</f>
        <v/>
      </c>
      <c r="C60" s="37" t="str">
        <f>IF(手順５!AG76="","",手順５!AG76)</f>
        <v/>
      </c>
      <c r="D60" s="37" t="str">
        <f>IF(手順５!AH76="","",手順５!AH76)</f>
        <v/>
      </c>
      <c r="E60" s="37" t="str">
        <f>IF(手順５!AI76="","",手順５!AI76)</f>
        <v/>
      </c>
      <c r="F60" s="37" t="str">
        <f>IF(手順５!AJ76="","",手順５!AJ76)</f>
        <v/>
      </c>
      <c r="G60" s="37" t="str">
        <f>IF(手順５!AK76="","",手順５!AK76)</f>
        <v/>
      </c>
      <c r="H60" s="37" t="str">
        <f>IF(手順５!AL76="","",手順５!AL76)</f>
        <v/>
      </c>
      <c r="I60" s="37" t="str">
        <f>IF(手順５!AM76="","",手順５!AM76)</f>
        <v/>
      </c>
      <c r="J60" s="37" t="str">
        <f>IF(手順５!AN76="","",手順５!AN76)</f>
        <v/>
      </c>
      <c r="K60" s="37" t="str">
        <f>IF(手順５!R76="","",手順５!R76)</f>
        <v/>
      </c>
    </row>
    <row r="61" spans="1:11" x14ac:dyDescent="0.4">
      <c r="A61" s="37" t="str">
        <f>IF(手順５!AE77="","",手順５!AE77)</f>
        <v/>
      </c>
      <c r="B61" s="37" t="str">
        <f>IF(手順５!AF77="","",手順５!AF77)</f>
        <v/>
      </c>
      <c r="C61" s="37" t="str">
        <f>IF(手順５!AG77="","",手順５!AG77)</f>
        <v/>
      </c>
      <c r="D61" s="37" t="str">
        <f>IF(手順５!AH77="","",手順５!AH77)</f>
        <v/>
      </c>
      <c r="E61" s="37" t="str">
        <f>IF(手順５!AI77="","",手順５!AI77)</f>
        <v/>
      </c>
      <c r="F61" s="37" t="str">
        <f>IF(手順５!AJ77="","",手順５!AJ77)</f>
        <v/>
      </c>
      <c r="G61" s="37" t="str">
        <f>IF(手順５!AK77="","",手順５!AK77)</f>
        <v/>
      </c>
      <c r="H61" s="37" t="str">
        <f>IF(手順５!AL77="","",手順５!AL77)</f>
        <v/>
      </c>
      <c r="I61" s="37" t="str">
        <f>IF(手順５!AM77="","",手順５!AM77)</f>
        <v/>
      </c>
      <c r="J61" s="37" t="str">
        <f>IF(手順５!AN77="","",手順５!AN77)</f>
        <v/>
      </c>
      <c r="K61" s="37" t="str">
        <f>IF(手順５!R77="","",手順５!R77)</f>
        <v/>
      </c>
    </row>
    <row r="62" spans="1:11" x14ac:dyDescent="0.4">
      <c r="A62" s="37" t="str">
        <f>IF(手順５!AE78="","",手順５!AE78)</f>
        <v/>
      </c>
      <c r="B62" s="37" t="str">
        <f>IF(手順５!AF78="","",手順５!AF78)</f>
        <v/>
      </c>
      <c r="C62" s="37" t="str">
        <f>IF(手順５!AG78="","",手順５!AG78)</f>
        <v/>
      </c>
      <c r="D62" s="37" t="str">
        <f>IF(手順５!AH78="","",手順５!AH78)</f>
        <v/>
      </c>
      <c r="E62" s="37" t="str">
        <f>IF(手順５!AI78="","",手順５!AI78)</f>
        <v/>
      </c>
      <c r="F62" s="37" t="str">
        <f>IF(手順５!AJ78="","",手順５!AJ78)</f>
        <v/>
      </c>
      <c r="G62" s="37" t="str">
        <f>IF(手順５!AK78="","",手順５!AK78)</f>
        <v/>
      </c>
      <c r="H62" s="37" t="str">
        <f>IF(手順５!AL78="","",手順５!AL78)</f>
        <v/>
      </c>
      <c r="I62" s="37" t="str">
        <f>IF(手順５!AM78="","",手順５!AM78)</f>
        <v/>
      </c>
      <c r="J62" s="37" t="str">
        <f>IF(手順５!AN78="","",手順５!AN78)</f>
        <v/>
      </c>
      <c r="K62" s="37" t="str">
        <f>IF(手順５!R78="","",手順５!R78)</f>
        <v/>
      </c>
    </row>
    <row r="63" spans="1:11" x14ac:dyDescent="0.4">
      <c r="A63" s="37" t="str">
        <f>IF(手順５!AE79="","",手順５!AE79)</f>
        <v/>
      </c>
      <c r="B63" s="37" t="str">
        <f>IF(手順５!AF79="","",手順５!AF79)</f>
        <v/>
      </c>
      <c r="C63" s="37" t="str">
        <f>IF(手順５!AG79="","",手順５!AG79)</f>
        <v/>
      </c>
      <c r="D63" s="37" t="str">
        <f>IF(手順５!AH79="","",手順５!AH79)</f>
        <v/>
      </c>
      <c r="E63" s="37" t="str">
        <f>IF(手順５!AI79="","",手順５!AI79)</f>
        <v/>
      </c>
      <c r="F63" s="37" t="str">
        <f>IF(手順５!AJ79="","",手順５!AJ79)</f>
        <v/>
      </c>
      <c r="G63" s="37" t="str">
        <f>IF(手順５!AK79="","",手順５!AK79)</f>
        <v/>
      </c>
      <c r="H63" s="37" t="str">
        <f>IF(手順５!AL79="","",手順５!AL79)</f>
        <v/>
      </c>
      <c r="I63" s="37" t="str">
        <f>IF(手順５!AM79="","",手順５!AM79)</f>
        <v/>
      </c>
      <c r="J63" s="37" t="str">
        <f>IF(手順５!AN79="","",手順５!AN79)</f>
        <v/>
      </c>
      <c r="K63" s="37" t="str">
        <f>IF(手順５!R79="","",手順５!R79)</f>
        <v/>
      </c>
    </row>
    <row r="64" spans="1:11" x14ac:dyDescent="0.4">
      <c r="A64" s="37" t="str">
        <f>IF(手順５!AE80="","",手順５!AE80)</f>
        <v/>
      </c>
      <c r="B64" s="37" t="str">
        <f>IF(手順５!AF80="","",手順５!AF80)</f>
        <v/>
      </c>
      <c r="C64" s="37" t="str">
        <f>IF(手順５!AG80="","",手順５!AG80)</f>
        <v/>
      </c>
      <c r="D64" s="37" t="str">
        <f>IF(手順５!AH80="","",手順５!AH80)</f>
        <v/>
      </c>
      <c r="E64" s="37" t="str">
        <f>IF(手順５!AI80="","",手順５!AI80)</f>
        <v/>
      </c>
      <c r="F64" s="37" t="str">
        <f>IF(手順５!AJ80="","",手順５!AJ80)</f>
        <v/>
      </c>
      <c r="G64" s="37" t="str">
        <f>IF(手順５!AK80="","",手順５!AK80)</f>
        <v/>
      </c>
      <c r="H64" s="37" t="str">
        <f>IF(手順５!AL80="","",手順５!AL80)</f>
        <v/>
      </c>
      <c r="I64" s="37" t="str">
        <f>IF(手順５!AM80="","",手順５!AM80)</f>
        <v/>
      </c>
      <c r="J64" s="37" t="str">
        <f>IF(手順５!AN80="","",手順５!AN80)</f>
        <v/>
      </c>
      <c r="K64" s="37" t="str">
        <f>IF(手順５!R80="","",手順５!R80)</f>
        <v/>
      </c>
    </row>
    <row r="65" spans="1:11" x14ac:dyDescent="0.4">
      <c r="A65" s="37" t="str">
        <f>IF(手順５!AE81="","",手順５!AE81)</f>
        <v/>
      </c>
      <c r="B65" s="37" t="str">
        <f>IF(手順５!AF81="","",手順５!AF81)</f>
        <v/>
      </c>
      <c r="C65" s="37" t="str">
        <f>IF(手順５!AG81="","",手順５!AG81)</f>
        <v/>
      </c>
      <c r="D65" s="37" t="str">
        <f>IF(手順５!AH81="","",手順５!AH81)</f>
        <v/>
      </c>
      <c r="E65" s="37" t="str">
        <f>IF(手順５!AI81="","",手順５!AI81)</f>
        <v/>
      </c>
      <c r="F65" s="37" t="str">
        <f>IF(手順５!AJ81="","",手順５!AJ81)</f>
        <v/>
      </c>
      <c r="G65" s="37" t="str">
        <f>IF(手順５!AK81="","",手順５!AK81)</f>
        <v/>
      </c>
      <c r="H65" s="37" t="str">
        <f>IF(手順５!AL81="","",手順５!AL81)</f>
        <v/>
      </c>
      <c r="I65" s="37" t="str">
        <f>IF(手順５!AM81="","",手順５!AM81)</f>
        <v/>
      </c>
      <c r="J65" s="37" t="str">
        <f>IF(手順５!AN81="","",手順５!AN81)</f>
        <v/>
      </c>
      <c r="K65" s="37" t="str">
        <f>IF(手順５!R81="","",手順５!R81)</f>
        <v/>
      </c>
    </row>
    <row r="66" spans="1:11" x14ac:dyDescent="0.4">
      <c r="A66" s="37" t="str">
        <f>IF(手順５!AE82="","",手順５!AE82)</f>
        <v/>
      </c>
      <c r="B66" s="37" t="str">
        <f>IF(手順５!AF82="","",手順５!AF82)</f>
        <v/>
      </c>
      <c r="C66" s="37" t="str">
        <f>IF(手順５!AG82="","",手順５!AG82)</f>
        <v/>
      </c>
      <c r="D66" s="37" t="str">
        <f>IF(手順５!AH82="","",手順５!AH82)</f>
        <v/>
      </c>
      <c r="E66" s="37" t="str">
        <f>IF(手順５!AI82="","",手順５!AI82)</f>
        <v/>
      </c>
      <c r="F66" s="37" t="str">
        <f>IF(手順５!AJ82="","",手順５!AJ82)</f>
        <v/>
      </c>
      <c r="G66" s="37" t="str">
        <f>IF(手順５!AK82="","",手順５!AK82)</f>
        <v/>
      </c>
      <c r="H66" s="37" t="str">
        <f>IF(手順５!AL82="","",手順５!AL82)</f>
        <v/>
      </c>
      <c r="I66" s="37" t="str">
        <f>IF(手順５!AM82="","",手順５!AM82)</f>
        <v/>
      </c>
      <c r="J66" s="37" t="str">
        <f>IF(手順５!AN82="","",手順５!AN82)</f>
        <v/>
      </c>
      <c r="K66" s="37" t="str">
        <f>IF(手順５!R82="","",手順５!R82)</f>
        <v/>
      </c>
    </row>
    <row r="67" spans="1:11" x14ac:dyDescent="0.4">
      <c r="A67" s="37" t="str">
        <f>IF(手順５!AE83="","",手順５!AE83)</f>
        <v/>
      </c>
      <c r="B67" s="37" t="str">
        <f>IF(手順５!AF83="","",手順５!AF83)</f>
        <v/>
      </c>
      <c r="C67" s="37" t="str">
        <f>IF(手順５!AG83="","",手順５!AG83)</f>
        <v/>
      </c>
      <c r="D67" s="37" t="str">
        <f>IF(手順５!AH83="","",手順５!AH83)</f>
        <v/>
      </c>
      <c r="E67" s="37" t="str">
        <f>IF(手順５!AI83="","",手順５!AI83)</f>
        <v/>
      </c>
      <c r="F67" s="37" t="str">
        <f>IF(手順５!AJ83="","",手順５!AJ83)</f>
        <v/>
      </c>
      <c r="G67" s="37" t="str">
        <f>IF(手順５!AK83="","",手順５!AK83)</f>
        <v/>
      </c>
      <c r="H67" s="37" t="str">
        <f>IF(手順５!AL83="","",手順５!AL83)</f>
        <v/>
      </c>
      <c r="I67" s="37" t="str">
        <f>IF(手順５!AM83="","",手順５!AM83)</f>
        <v/>
      </c>
      <c r="J67" s="37" t="str">
        <f>IF(手順５!AN83="","",手順５!AN83)</f>
        <v/>
      </c>
      <c r="K67" s="37" t="str">
        <f>IF(手順５!R83="","",手順５!R83)</f>
        <v/>
      </c>
    </row>
    <row r="68" spans="1:11" x14ac:dyDescent="0.4">
      <c r="A68" s="37" t="str">
        <f>IF(手順５!AE84="","",手順５!AE84)</f>
        <v/>
      </c>
      <c r="B68" s="37" t="str">
        <f>IF(手順５!AF84="","",手順５!AF84)</f>
        <v/>
      </c>
      <c r="C68" s="37" t="str">
        <f>IF(手順５!AG84="","",手順５!AG84)</f>
        <v/>
      </c>
      <c r="D68" s="37" t="str">
        <f>IF(手順５!AH84="","",手順５!AH84)</f>
        <v/>
      </c>
      <c r="E68" s="37" t="str">
        <f>IF(手順５!AI84="","",手順５!AI84)</f>
        <v/>
      </c>
      <c r="F68" s="37" t="str">
        <f>IF(手順５!AJ84="","",手順５!AJ84)</f>
        <v/>
      </c>
      <c r="G68" s="37" t="str">
        <f>IF(手順５!AK84="","",手順５!AK84)</f>
        <v/>
      </c>
      <c r="H68" s="37" t="str">
        <f>IF(手順５!AL84="","",手順５!AL84)</f>
        <v/>
      </c>
      <c r="I68" s="37" t="str">
        <f>IF(手順５!AM84="","",手順５!AM84)</f>
        <v/>
      </c>
      <c r="J68" s="37" t="str">
        <f>IF(手順５!AN84="","",手順５!AN84)</f>
        <v/>
      </c>
      <c r="K68" s="37" t="str">
        <f>IF(手順５!R84="","",手順５!R84)</f>
        <v/>
      </c>
    </row>
    <row r="69" spans="1:11" x14ac:dyDescent="0.4">
      <c r="A69" s="37" t="str">
        <f>IF(手順５!AE85="","",手順５!AE85)</f>
        <v/>
      </c>
      <c r="B69" s="37" t="str">
        <f>IF(手順５!AF85="","",手順５!AF85)</f>
        <v/>
      </c>
      <c r="C69" s="37" t="str">
        <f>IF(手順５!AG85="","",手順５!AG85)</f>
        <v/>
      </c>
      <c r="D69" s="37" t="str">
        <f>IF(手順５!AH85="","",手順５!AH85)</f>
        <v/>
      </c>
      <c r="E69" s="37" t="str">
        <f>IF(手順５!AI85="","",手順５!AI85)</f>
        <v/>
      </c>
      <c r="F69" s="37" t="str">
        <f>IF(手順５!AJ85="","",手順５!AJ85)</f>
        <v/>
      </c>
      <c r="G69" s="37" t="str">
        <f>IF(手順５!AK85="","",手順５!AK85)</f>
        <v/>
      </c>
      <c r="H69" s="37" t="str">
        <f>IF(手順５!AL85="","",手順５!AL85)</f>
        <v/>
      </c>
      <c r="I69" s="37" t="str">
        <f>IF(手順５!AM85="","",手順５!AM85)</f>
        <v/>
      </c>
      <c r="J69" s="37" t="str">
        <f>IF(手順５!AN85="","",手順５!AN85)</f>
        <v/>
      </c>
      <c r="K69" s="37" t="str">
        <f>IF(手順５!R85="","",手順５!R85)</f>
        <v/>
      </c>
    </row>
    <row r="70" spans="1:11" x14ac:dyDescent="0.4">
      <c r="A70" s="37" t="str">
        <f>IF(手順５!AE86="","",手順５!AE86)</f>
        <v/>
      </c>
      <c r="B70" s="37" t="str">
        <f>IF(手順５!AF86="","",手順５!AF86)</f>
        <v/>
      </c>
      <c r="C70" s="37" t="str">
        <f>IF(手順５!AG86="","",手順５!AG86)</f>
        <v/>
      </c>
      <c r="D70" s="37" t="str">
        <f>IF(手順５!AH86="","",手順５!AH86)</f>
        <v/>
      </c>
      <c r="E70" s="37" t="str">
        <f>IF(手順５!AI86="","",手順５!AI86)</f>
        <v/>
      </c>
      <c r="F70" s="37" t="str">
        <f>IF(手順５!AJ86="","",手順５!AJ86)</f>
        <v/>
      </c>
      <c r="G70" s="37" t="str">
        <f>IF(手順５!AK86="","",手順５!AK86)</f>
        <v/>
      </c>
      <c r="H70" s="37" t="str">
        <f>IF(手順５!AL86="","",手順５!AL86)</f>
        <v/>
      </c>
      <c r="I70" s="37" t="str">
        <f>IF(手順５!AM86="","",手順５!AM86)</f>
        <v/>
      </c>
      <c r="J70" s="37" t="str">
        <f>IF(手順５!AN86="","",手順５!AN86)</f>
        <v/>
      </c>
      <c r="K70" s="37" t="str">
        <f>IF(手順５!R86="","",手順５!R86)</f>
        <v/>
      </c>
    </row>
    <row r="71" spans="1:11" x14ac:dyDescent="0.4">
      <c r="A71" s="37" t="str">
        <f>IF(手順５!AE87="","",手順５!AE87)</f>
        <v/>
      </c>
      <c r="B71" s="37" t="str">
        <f>IF(手順５!AF87="","",手順５!AF87)</f>
        <v/>
      </c>
      <c r="C71" s="37" t="str">
        <f>IF(手順５!AG87="","",手順５!AG87)</f>
        <v/>
      </c>
      <c r="D71" s="37" t="str">
        <f>IF(手順５!AH87="","",手順５!AH87)</f>
        <v/>
      </c>
      <c r="E71" s="37" t="str">
        <f>IF(手順５!AI87="","",手順５!AI87)</f>
        <v/>
      </c>
      <c r="F71" s="37" t="str">
        <f>IF(手順５!AJ87="","",手順５!AJ87)</f>
        <v/>
      </c>
      <c r="G71" s="37" t="str">
        <f>IF(手順５!AK87="","",手順５!AK87)</f>
        <v/>
      </c>
      <c r="H71" s="37" t="str">
        <f>IF(手順５!AL87="","",手順５!AL87)</f>
        <v/>
      </c>
      <c r="I71" s="37" t="str">
        <f>IF(手順５!AM87="","",手順５!AM87)</f>
        <v/>
      </c>
      <c r="J71" s="37" t="str">
        <f>IF(手順５!AN87="","",手順５!AN87)</f>
        <v/>
      </c>
      <c r="K71" s="37" t="str">
        <f>IF(手順５!R87="","",手順５!R87)</f>
        <v/>
      </c>
    </row>
    <row r="72" spans="1:11" x14ac:dyDescent="0.4">
      <c r="A72" s="37" t="str">
        <f>IF(手順５!AE88="","",手順５!AE88)</f>
        <v/>
      </c>
      <c r="B72" s="37" t="str">
        <f>IF(手順５!AF88="","",手順５!AF88)</f>
        <v/>
      </c>
      <c r="C72" s="37" t="str">
        <f>IF(手順５!AG88="","",手順５!AG88)</f>
        <v/>
      </c>
      <c r="D72" s="37" t="str">
        <f>IF(手順５!AH88="","",手順５!AH88)</f>
        <v/>
      </c>
      <c r="E72" s="37" t="str">
        <f>IF(手順５!AI88="","",手順５!AI88)</f>
        <v/>
      </c>
      <c r="F72" s="37" t="str">
        <f>IF(手順５!AJ88="","",手順５!AJ88)</f>
        <v/>
      </c>
      <c r="G72" s="37" t="str">
        <f>IF(手順５!AK88="","",手順５!AK88)</f>
        <v/>
      </c>
      <c r="H72" s="37" t="str">
        <f>IF(手順５!AL88="","",手順５!AL88)</f>
        <v/>
      </c>
      <c r="I72" s="37" t="str">
        <f>IF(手順５!AM88="","",手順５!AM88)</f>
        <v/>
      </c>
      <c r="J72" s="37" t="str">
        <f>IF(手順５!AN88="","",手順５!AN88)</f>
        <v/>
      </c>
      <c r="K72" s="37" t="str">
        <f>IF(手順５!R88="","",手順５!R88)</f>
        <v/>
      </c>
    </row>
    <row r="73" spans="1:11" x14ac:dyDescent="0.4">
      <c r="A73" s="37" t="str">
        <f>IF(手順５!AE89="","",手順５!AE89)</f>
        <v/>
      </c>
      <c r="B73" s="37" t="str">
        <f>IF(手順５!AF89="","",手順５!AF89)</f>
        <v/>
      </c>
      <c r="C73" s="37" t="str">
        <f>IF(手順５!AG89="","",手順５!AG89)</f>
        <v/>
      </c>
      <c r="D73" s="37" t="str">
        <f>IF(手順５!AH89="","",手順５!AH89)</f>
        <v/>
      </c>
      <c r="E73" s="37" t="str">
        <f>IF(手順５!AI89="","",手順５!AI89)</f>
        <v/>
      </c>
      <c r="F73" s="37" t="str">
        <f>IF(手順５!AJ89="","",手順５!AJ89)</f>
        <v/>
      </c>
      <c r="G73" s="37" t="str">
        <f>IF(手順５!AK89="","",手順５!AK89)</f>
        <v/>
      </c>
      <c r="H73" s="37" t="str">
        <f>IF(手順５!AL89="","",手順５!AL89)</f>
        <v/>
      </c>
      <c r="I73" s="37" t="str">
        <f>IF(手順５!AM89="","",手順５!AM89)</f>
        <v/>
      </c>
      <c r="J73" s="37" t="str">
        <f>IF(手順５!AN89="","",手順５!AN89)</f>
        <v/>
      </c>
      <c r="K73" s="37" t="str">
        <f>IF(手順５!R89="","",手順５!R89)</f>
        <v/>
      </c>
    </row>
    <row r="74" spans="1:11" x14ac:dyDescent="0.4">
      <c r="A74" s="37" t="str">
        <f>IF(手順５!AE90="","",手順５!AE90)</f>
        <v/>
      </c>
      <c r="B74" s="37" t="str">
        <f>IF(手順５!AF90="","",手順５!AF90)</f>
        <v/>
      </c>
      <c r="C74" s="37" t="str">
        <f>IF(手順５!AG90="","",手順５!AG90)</f>
        <v/>
      </c>
      <c r="D74" s="37" t="str">
        <f>IF(手順５!AH90="","",手順５!AH90)</f>
        <v/>
      </c>
      <c r="E74" s="37" t="str">
        <f>IF(手順５!AI90="","",手順５!AI90)</f>
        <v/>
      </c>
      <c r="F74" s="37" t="str">
        <f>IF(手順５!AJ90="","",手順５!AJ90)</f>
        <v/>
      </c>
      <c r="G74" s="37" t="str">
        <f>IF(手順５!AK90="","",手順５!AK90)</f>
        <v/>
      </c>
      <c r="H74" s="37" t="str">
        <f>IF(手順５!AL90="","",手順５!AL90)</f>
        <v/>
      </c>
      <c r="I74" s="37" t="str">
        <f>IF(手順５!AM90="","",手順５!AM90)</f>
        <v/>
      </c>
      <c r="J74" s="37" t="str">
        <f>IF(手順５!AN90="","",手順５!AN90)</f>
        <v/>
      </c>
      <c r="K74" s="37" t="str">
        <f>IF(手順５!R90="","",手順５!R90)</f>
        <v/>
      </c>
    </row>
    <row r="75" spans="1:11" x14ac:dyDescent="0.4">
      <c r="A75" s="37" t="str">
        <f>IF(手順５!AE91="","",手順５!AE91)</f>
        <v/>
      </c>
      <c r="B75" s="37" t="str">
        <f>IF(手順５!AF91="","",手順５!AF91)</f>
        <v/>
      </c>
      <c r="C75" s="37" t="str">
        <f>IF(手順５!AG91="","",手順５!AG91)</f>
        <v/>
      </c>
      <c r="D75" s="37" t="str">
        <f>IF(手順５!AH91="","",手順５!AH91)</f>
        <v/>
      </c>
      <c r="E75" s="37" t="str">
        <f>IF(手順５!AI91="","",手順５!AI91)</f>
        <v/>
      </c>
      <c r="F75" s="37" t="str">
        <f>IF(手順５!AJ91="","",手順５!AJ91)</f>
        <v/>
      </c>
      <c r="G75" s="37" t="str">
        <f>IF(手順５!AK91="","",手順５!AK91)</f>
        <v/>
      </c>
      <c r="H75" s="37" t="str">
        <f>IF(手順５!AL91="","",手順５!AL91)</f>
        <v/>
      </c>
      <c r="I75" s="37" t="str">
        <f>IF(手順５!AM91="","",手順５!AM91)</f>
        <v/>
      </c>
      <c r="J75" s="37" t="str">
        <f>IF(手順５!AN91="","",手順５!AN91)</f>
        <v/>
      </c>
      <c r="K75" s="37" t="str">
        <f>IF(手順５!R91="","",手順５!R91)</f>
        <v/>
      </c>
    </row>
    <row r="76" spans="1:11" x14ac:dyDescent="0.4">
      <c r="A76" s="37" t="str">
        <f>IF(手順５!AE92="","",手順５!AE92)</f>
        <v/>
      </c>
      <c r="B76" s="37" t="str">
        <f>IF(手順５!AF92="","",手順５!AF92)</f>
        <v/>
      </c>
      <c r="C76" s="37" t="str">
        <f>IF(手順５!AG92="","",手順５!AG92)</f>
        <v/>
      </c>
      <c r="D76" s="37" t="str">
        <f>IF(手順５!AH92="","",手順５!AH92)</f>
        <v/>
      </c>
      <c r="E76" s="37" t="str">
        <f>IF(手順５!AI92="","",手順５!AI92)</f>
        <v/>
      </c>
      <c r="F76" s="37" t="str">
        <f>IF(手順５!AJ92="","",手順５!AJ92)</f>
        <v/>
      </c>
      <c r="G76" s="37" t="str">
        <f>IF(手順５!AK92="","",手順５!AK92)</f>
        <v/>
      </c>
      <c r="H76" s="37" t="str">
        <f>IF(手順５!AL92="","",手順５!AL92)</f>
        <v/>
      </c>
      <c r="I76" s="37" t="str">
        <f>IF(手順５!AM92="","",手順５!AM92)</f>
        <v/>
      </c>
      <c r="J76" s="37" t="str">
        <f>IF(手順５!AN92="","",手順５!AN92)</f>
        <v/>
      </c>
      <c r="K76" s="37" t="str">
        <f>IF(手順５!R92="","",手順５!R92)</f>
        <v/>
      </c>
    </row>
    <row r="77" spans="1:11" x14ac:dyDescent="0.4">
      <c r="A77" s="37" t="str">
        <f>IF(手順５!AE93="","",手順５!AE93)</f>
        <v/>
      </c>
      <c r="B77" s="37" t="str">
        <f>IF(手順５!AF93="","",手順５!AF93)</f>
        <v/>
      </c>
      <c r="C77" s="37" t="str">
        <f>IF(手順５!AG93="","",手順５!AG93)</f>
        <v/>
      </c>
      <c r="D77" s="37" t="str">
        <f>IF(手順５!AH93="","",手順５!AH93)</f>
        <v/>
      </c>
      <c r="E77" s="37" t="str">
        <f>IF(手順５!AI93="","",手順５!AI93)</f>
        <v/>
      </c>
      <c r="F77" s="37" t="str">
        <f>IF(手順５!AJ93="","",手順５!AJ93)</f>
        <v/>
      </c>
      <c r="G77" s="37" t="str">
        <f>IF(手順５!AK93="","",手順５!AK93)</f>
        <v/>
      </c>
      <c r="H77" s="37" t="str">
        <f>IF(手順５!AL93="","",手順５!AL93)</f>
        <v/>
      </c>
      <c r="I77" s="37" t="str">
        <f>IF(手順５!AM93="","",手順５!AM93)</f>
        <v/>
      </c>
      <c r="J77" s="37" t="str">
        <f>IF(手順５!AN93="","",手順５!AN93)</f>
        <v/>
      </c>
      <c r="K77" s="37" t="str">
        <f>IF(手順５!R93="","",手順５!R93)</f>
        <v/>
      </c>
    </row>
    <row r="78" spans="1:11" x14ac:dyDescent="0.4">
      <c r="A78" s="37" t="str">
        <f>IF(手順５!AE94="","",手順５!AE94)</f>
        <v/>
      </c>
      <c r="B78" s="37" t="str">
        <f>IF(手順５!AF94="","",手順５!AF94)</f>
        <v/>
      </c>
      <c r="C78" s="37" t="str">
        <f>IF(手順５!AG94="","",手順５!AG94)</f>
        <v/>
      </c>
      <c r="D78" s="37" t="str">
        <f>IF(手順５!AH94="","",手順５!AH94)</f>
        <v/>
      </c>
      <c r="E78" s="37" t="str">
        <f>IF(手順５!AI94="","",手順５!AI94)</f>
        <v/>
      </c>
      <c r="F78" s="37" t="str">
        <f>IF(手順５!AJ94="","",手順５!AJ94)</f>
        <v/>
      </c>
      <c r="G78" s="37" t="str">
        <f>IF(手順５!AK94="","",手順５!AK94)</f>
        <v/>
      </c>
      <c r="H78" s="37" t="str">
        <f>IF(手順５!AL94="","",手順５!AL94)</f>
        <v/>
      </c>
      <c r="I78" s="37" t="str">
        <f>IF(手順５!AM94="","",手順５!AM94)</f>
        <v/>
      </c>
      <c r="J78" s="37" t="str">
        <f>IF(手順５!AN94="","",手順５!AN94)</f>
        <v/>
      </c>
      <c r="K78" s="37" t="str">
        <f>IF(手順５!R94="","",手順５!R94)</f>
        <v/>
      </c>
    </row>
    <row r="79" spans="1:11" x14ac:dyDescent="0.4">
      <c r="A79" s="37" t="str">
        <f>IF(手順５!AE95="","",手順５!AE95)</f>
        <v/>
      </c>
      <c r="B79" s="37" t="str">
        <f>IF(手順５!AF95="","",手順５!AF95)</f>
        <v/>
      </c>
      <c r="C79" s="37" t="str">
        <f>IF(手順５!AG95="","",手順５!AG95)</f>
        <v/>
      </c>
      <c r="D79" s="37" t="str">
        <f>IF(手順５!AH95="","",手順５!AH95)</f>
        <v/>
      </c>
      <c r="E79" s="37" t="str">
        <f>IF(手順５!AI95="","",手順５!AI95)</f>
        <v/>
      </c>
      <c r="F79" s="37" t="str">
        <f>IF(手順５!AJ95="","",手順５!AJ95)</f>
        <v/>
      </c>
      <c r="G79" s="37" t="str">
        <f>IF(手順５!AK95="","",手順５!AK95)</f>
        <v/>
      </c>
      <c r="H79" s="37" t="str">
        <f>IF(手順５!AL95="","",手順５!AL95)</f>
        <v/>
      </c>
      <c r="I79" s="37" t="str">
        <f>IF(手順５!AM95="","",手順５!AM95)</f>
        <v/>
      </c>
      <c r="J79" s="37" t="str">
        <f>IF(手順５!AN95="","",手順５!AN95)</f>
        <v/>
      </c>
      <c r="K79" s="37" t="str">
        <f>IF(手順５!R95="","",手順５!R95)</f>
        <v/>
      </c>
    </row>
    <row r="80" spans="1:11" x14ac:dyDescent="0.4">
      <c r="A80" s="37" t="str">
        <f>IF(手順５!AE96="","",手順５!AE96)</f>
        <v/>
      </c>
      <c r="B80" s="37" t="str">
        <f>IF(手順５!AF96="","",手順５!AF96)</f>
        <v/>
      </c>
      <c r="C80" s="37" t="str">
        <f>IF(手順５!AG96="","",手順５!AG96)</f>
        <v/>
      </c>
      <c r="D80" s="37" t="str">
        <f>IF(手順５!AH96="","",手順５!AH96)</f>
        <v/>
      </c>
      <c r="E80" s="37" t="str">
        <f>IF(手順５!AI96="","",手順５!AI96)</f>
        <v/>
      </c>
      <c r="F80" s="37" t="str">
        <f>IF(手順５!AJ96="","",手順５!AJ96)</f>
        <v/>
      </c>
      <c r="G80" s="37" t="str">
        <f>IF(手順５!AK96="","",手順５!AK96)</f>
        <v/>
      </c>
      <c r="H80" s="37" t="str">
        <f>IF(手順５!AL96="","",手順５!AL96)</f>
        <v/>
      </c>
      <c r="I80" s="37" t="str">
        <f>IF(手順５!AM96="","",手順５!AM96)</f>
        <v/>
      </c>
      <c r="J80" s="37" t="str">
        <f>IF(手順５!AN96="","",手順５!AN96)</f>
        <v/>
      </c>
      <c r="K80" s="37" t="str">
        <f>IF(手順５!R96="","",手順５!R96)</f>
        <v/>
      </c>
    </row>
    <row r="81" spans="1:11" x14ac:dyDescent="0.4">
      <c r="A81" s="37" t="str">
        <f>IF(手順５!AE97="","",手順５!AE97)</f>
        <v/>
      </c>
      <c r="B81" s="37" t="str">
        <f>IF(手順５!AF97="","",手順５!AF97)</f>
        <v/>
      </c>
      <c r="C81" s="37" t="str">
        <f>IF(手順５!AG97="","",手順５!AG97)</f>
        <v/>
      </c>
      <c r="D81" s="37" t="str">
        <f>IF(手順５!AH97="","",手順５!AH97)</f>
        <v/>
      </c>
      <c r="E81" s="37" t="str">
        <f>IF(手順５!AI97="","",手順５!AI97)</f>
        <v/>
      </c>
      <c r="F81" s="37" t="str">
        <f>IF(手順５!AJ97="","",手順５!AJ97)</f>
        <v/>
      </c>
      <c r="G81" s="37" t="str">
        <f>IF(手順５!AK97="","",手順５!AK97)</f>
        <v/>
      </c>
      <c r="H81" s="37" t="str">
        <f>IF(手順５!AL97="","",手順５!AL97)</f>
        <v/>
      </c>
      <c r="I81" s="37" t="str">
        <f>IF(手順５!AM97="","",手順５!AM97)</f>
        <v/>
      </c>
      <c r="J81" s="37" t="str">
        <f>IF(手順５!AN97="","",手順５!AN97)</f>
        <v/>
      </c>
      <c r="K81" s="37" t="str">
        <f>IF(手順５!R97="","",手順５!R97)</f>
        <v/>
      </c>
    </row>
    <row r="82" spans="1:11" x14ac:dyDescent="0.4">
      <c r="A82" s="37" t="str">
        <f>IF(手順５!AE98="","",手順５!AE98)</f>
        <v/>
      </c>
      <c r="B82" s="37" t="str">
        <f>IF(手順５!AF98="","",手順５!AF98)</f>
        <v/>
      </c>
      <c r="C82" s="37" t="str">
        <f>IF(手順５!AG98="","",手順５!AG98)</f>
        <v/>
      </c>
      <c r="D82" s="37" t="str">
        <f>IF(手順５!AH98="","",手順５!AH98)</f>
        <v/>
      </c>
      <c r="E82" s="37" t="str">
        <f>IF(手順５!AI98="","",手順５!AI98)</f>
        <v/>
      </c>
      <c r="F82" s="37" t="str">
        <f>IF(手順５!AJ98="","",手順５!AJ98)</f>
        <v/>
      </c>
      <c r="G82" s="37" t="str">
        <f>IF(手順５!AK98="","",手順５!AK98)</f>
        <v/>
      </c>
      <c r="H82" s="37" t="str">
        <f>IF(手順５!AL98="","",手順５!AL98)</f>
        <v/>
      </c>
      <c r="I82" s="37" t="str">
        <f>IF(手順５!AM98="","",手順５!AM98)</f>
        <v/>
      </c>
      <c r="J82" s="37" t="str">
        <f>IF(手順５!AN98="","",手順５!AN98)</f>
        <v/>
      </c>
      <c r="K82" s="37" t="str">
        <f>IF(手順５!R98="","",手順５!R98)</f>
        <v/>
      </c>
    </row>
    <row r="83" spans="1:11" x14ac:dyDescent="0.4">
      <c r="A83" s="37" t="str">
        <f>IF(手順５!AE99="","",手順５!AE99)</f>
        <v/>
      </c>
      <c r="B83" s="37" t="str">
        <f>IF(手順５!AF99="","",手順５!AF99)</f>
        <v/>
      </c>
      <c r="C83" s="37" t="str">
        <f>IF(手順５!AG99="","",手順５!AG99)</f>
        <v/>
      </c>
      <c r="D83" s="37" t="str">
        <f>IF(手順５!AH99="","",手順５!AH99)</f>
        <v/>
      </c>
      <c r="E83" s="37" t="str">
        <f>IF(手順５!AI99="","",手順５!AI99)</f>
        <v/>
      </c>
      <c r="F83" s="37" t="str">
        <f>IF(手順５!AJ99="","",手順５!AJ99)</f>
        <v/>
      </c>
      <c r="G83" s="37" t="str">
        <f>IF(手順５!AK99="","",手順５!AK99)</f>
        <v/>
      </c>
      <c r="H83" s="37" t="str">
        <f>IF(手順５!AL99="","",手順５!AL99)</f>
        <v/>
      </c>
      <c r="I83" s="37" t="str">
        <f>IF(手順５!AM99="","",手順５!AM99)</f>
        <v/>
      </c>
      <c r="J83" s="37" t="str">
        <f>IF(手順５!AN99="","",手順５!AN99)</f>
        <v/>
      </c>
      <c r="K83" s="37" t="str">
        <f>IF(手順５!R99="","",手順５!R99)</f>
        <v/>
      </c>
    </row>
    <row r="84" spans="1:11" x14ac:dyDescent="0.4">
      <c r="A84" s="37" t="str">
        <f>IF(手順５!AE100="","",手順５!AE100)</f>
        <v/>
      </c>
      <c r="B84" s="37" t="str">
        <f>IF(手順５!AF100="","",手順５!AF100)</f>
        <v/>
      </c>
      <c r="C84" s="37" t="str">
        <f>IF(手順５!AG100="","",手順５!AG100)</f>
        <v/>
      </c>
      <c r="D84" s="37" t="str">
        <f>IF(手順５!AH100="","",手順５!AH100)</f>
        <v/>
      </c>
      <c r="E84" s="37" t="str">
        <f>IF(手順５!AI100="","",手順５!AI100)</f>
        <v/>
      </c>
      <c r="F84" s="37" t="str">
        <f>IF(手順５!AJ100="","",手順５!AJ100)</f>
        <v/>
      </c>
      <c r="G84" s="37" t="str">
        <f>IF(手順５!AK100="","",手順５!AK100)</f>
        <v/>
      </c>
      <c r="H84" s="37" t="str">
        <f>IF(手順５!AL100="","",手順５!AL100)</f>
        <v/>
      </c>
      <c r="I84" s="37" t="str">
        <f>IF(手順５!AM100="","",手順５!AM100)</f>
        <v/>
      </c>
      <c r="J84" s="37" t="str">
        <f>IF(手順５!AN100="","",手順５!AN100)</f>
        <v/>
      </c>
      <c r="K84" s="37" t="str">
        <f>IF(手順５!R100="","",手順５!R100)</f>
        <v/>
      </c>
    </row>
    <row r="85" spans="1:11" x14ac:dyDescent="0.4">
      <c r="A85" s="37" t="str">
        <f>IF(手順５!AE101="","",手順５!AE101)</f>
        <v/>
      </c>
      <c r="B85" s="37" t="str">
        <f>IF(手順５!AF101="","",手順５!AF101)</f>
        <v/>
      </c>
      <c r="C85" s="37" t="str">
        <f>IF(手順５!AG101="","",手順５!AG101)</f>
        <v/>
      </c>
      <c r="D85" s="37" t="str">
        <f>IF(手順５!AH101="","",手順５!AH101)</f>
        <v/>
      </c>
      <c r="E85" s="37" t="str">
        <f>IF(手順５!AI101="","",手順５!AI101)</f>
        <v/>
      </c>
      <c r="F85" s="37" t="str">
        <f>IF(手順５!AJ101="","",手順５!AJ101)</f>
        <v/>
      </c>
      <c r="G85" s="37" t="str">
        <f>IF(手順５!AK101="","",手順５!AK101)</f>
        <v/>
      </c>
      <c r="H85" s="37" t="str">
        <f>IF(手順５!AL101="","",手順５!AL101)</f>
        <v/>
      </c>
      <c r="I85" s="37" t="str">
        <f>IF(手順５!AM101="","",手順５!AM101)</f>
        <v/>
      </c>
      <c r="J85" s="37" t="str">
        <f>IF(手順５!AN101="","",手順５!AN101)</f>
        <v/>
      </c>
      <c r="K85" s="37" t="str">
        <f>IF(手順５!R101="","",手順５!R101)</f>
        <v/>
      </c>
    </row>
    <row r="86" spans="1:11" x14ac:dyDescent="0.4">
      <c r="A86" s="37" t="str">
        <f>IF(手順５!AE102="","",手順５!AE102)</f>
        <v/>
      </c>
      <c r="B86" s="37" t="str">
        <f>IF(手順５!AF102="","",手順５!AF102)</f>
        <v/>
      </c>
      <c r="C86" s="37" t="str">
        <f>IF(手順５!AG102="","",手順５!AG102)</f>
        <v/>
      </c>
      <c r="D86" s="37" t="str">
        <f>IF(手順５!AH102="","",手順５!AH102)</f>
        <v/>
      </c>
      <c r="E86" s="37" t="str">
        <f>IF(手順５!AI102="","",手順５!AI102)</f>
        <v/>
      </c>
      <c r="F86" s="37" t="str">
        <f>IF(手順５!AJ102="","",手順５!AJ102)</f>
        <v/>
      </c>
      <c r="G86" s="37" t="str">
        <f>IF(手順５!AK102="","",手順５!AK102)</f>
        <v/>
      </c>
      <c r="H86" s="37" t="str">
        <f>IF(手順５!AL102="","",手順５!AL102)</f>
        <v/>
      </c>
      <c r="I86" s="37" t="str">
        <f>IF(手順５!AM102="","",手順５!AM102)</f>
        <v/>
      </c>
      <c r="J86" s="37" t="str">
        <f>IF(手順５!AN102="","",手順５!AN102)</f>
        <v/>
      </c>
      <c r="K86" s="37" t="str">
        <f>IF(手順５!R102="","",手順５!R102)</f>
        <v/>
      </c>
    </row>
    <row r="87" spans="1:11" x14ac:dyDescent="0.4">
      <c r="A87" s="37" t="str">
        <f>IF(手順５!AE103="","",手順５!AE103)</f>
        <v/>
      </c>
      <c r="B87" s="37" t="str">
        <f>IF(手順５!AF103="","",手順５!AF103)</f>
        <v/>
      </c>
      <c r="C87" s="37" t="str">
        <f>IF(手順５!AG103="","",手順５!AG103)</f>
        <v/>
      </c>
      <c r="D87" s="37" t="str">
        <f>IF(手順５!AH103="","",手順５!AH103)</f>
        <v/>
      </c>
      <c r="E87" s="37" t="str">
        <f>IF(手順５!AI103="","",手順５!AI103)</f>
        <v/>
      </c>
      <c r="F87" s="37" t="str">
        <f>IF(手順５!AJ103="","",手順５!AJ103)</f>
        <v/>
      </c>
      <c r="G87" s="37" t="str">
        <f>IF(手順５!AK103="","",手順５!AK103)</f>
        <v/>
      </c>
      <c r="H87" s="37" t="str">
        <f>IF(手順５!AL103="","",手順５!AL103)</f>
        <v/>
      </c>
      <c r="I87" s="37" t="str">
        <f>IF(手順５!AM103="","",手順５!AM103)</f>
        <v/>
      </c>
      <c r="J87" s="37" t="str">
        <f>IF(手順５!AN103="","",手順５!AN103)</f>
        <v/>
      </c>
      <c r="K87" s="37" t="str">
        <f>IF(手順５!R103="","",手順５!R103)</f>
        <v/>
      </c>
    </row>
    <row r="88" spans="1:11" x14ac:dyDescent="0.4">
      <c r="A88" s="37" t="str">
        <f>IF(手順５!AE104="","",手順５!AE104)</f>
        <v/>
      </c>
      <c r="B88" s="37" t="str">
        <f>IF(手順５!AF104="","",手順５!AF104)</f>
        <v/>
      </c>
      <c r="C88" s="37" t="str">
        <f>IF(手順５!AG104="","",手順５!AG104)</f>
        <v/>
      </c>
      <c r="D88" s="37" t="str">
        <f>IF(手順５!AH104="","",手順５!AH104)</f>
        <v/>
      </c>
      <c r="E88" s="37" t="str">
        <f>IF(手順５!AI104="","",手順５!AI104)</f>
        <v/>
      </c>
      <c r="F88" s="37" t="str">
        <f>IF(手順５!AJ104="","",手順５!AJ104)</f>
        <v/>
      </c>
      <c r="G88" s="37" t="str">
        <f>IF(手順５!AK104="","",手順５!AK104)</f>
        <v/>
      </c>
      <c r="H88" s="37" t="str">
        <f>IF(手順５!AL104="","",手順５!AL104)</f>
        <v/>
      </c>
      <c r="I88" s="37" t="str">
        <f>IF(手順５!AM104="","",手順５!AM104)</f>
        <v/>
      </c>
      <c r="J88" s="37" t="str">
        <f>IF(手順５!AN104="","",手順５!AN104)</f>
        <v/>
      </c>
      <c r="K88" s="37" t="str">
        <f>IF(手順５!R104="","",手順５!R104)</f>
        <v/>
      </c>
    </row>
    <row r="89" spans="1:11" x14ac:dyDescent="0.4">
      <c r="A89" s="37" t="str">
        <f>IF(手順５!AE105="","",手順５!AE105)</f>
        <v/>
      </c>
      <c r="B89" s="37" t="str">
        <f>IF(手順５!AF105="","",手順５!AF105)</f>
        <v/>
      </c>
      <c r="C89" s="37" t="str">
        <f>IF(手順５!AG105="","",手順５!AG105)</f>
        <v/>
      </c>
      <c r="D89" s="37" t="str">
        <f>IF(手順５!AH105="","",手順５!AH105)</f>
        <v/>
      </c>
      <c r="E89" s="37" t="str">
        <f>IF(手順５!AI105="","",手順５!AI105)</f>
        <v/>
      </c>
      <c r="F89" s="37" t="str">
        <f>IF(手順５!AJ105="","",手順５!AJ105)</f>
        <v/>
      </c>
      <c r="G89" s="37" t="str">
        <f>IF(手順５!AK105="","",手順５!AK105)</f>
        <v/>
      </c>
      <c r="H89" s="37" t="str">
        <f>IF(手順５!AL105="","",手順５!AL105)</f>
        <v/>
      </c>
      <c r="I89" s="37" t="str">
        <f>IF(手順５!AM105="","",手順５!AM105)</f>
        <v/>
      </c>
      <c r="J89" s="37" t="str">
        <f>IF(手順５!AN105="","",手順５!AN105)</f>
        <v/>
      </c>
      <c r="K89" s="37" t="str">
        <f>IF(手順５!R105="","",手順５!R105)</f>
        <v/>
      </c>
    </row>
    <row r="90" spans="1:11" x14ac:dyDescent="0.4">
      <c r="A90" s="37" t="str">
        <f>IF(手順５!AE106="","",手順５!AE106)</f>
        <v/>
      </c>
      <c r="B90" s="37" t="str">
        <f>IF(手順５!AF106="","",手順５!AF106)</f>
        <v/>
      </c>
      <c r="C90" s="37" t="str">
        <f>IF(手順５!AG106="","",手順５!AG106)</f>
        <v/>
      </c>
      <c r="D90" s="37" t="str">
        <f>IF(手順５!AH106="","",手順５!AH106)</f>
        <v/>
      </c>
      <c r="E90" s="37" t="str">
        <f>IF(手順５!AI106="","",手順５!AI106)</f>
        <v/>
      </c>
      <c r="F90" s="37" t="str">
        <f>IF(手順５!AJ106="","",手順５!AJ106)</f>
        <v/>
      </c>
      <c r="G90" s="37" t="str">
        <f>IF(手順５!AK106="","",手順５!AK106)</f>
        <v/>
      </c>
      <c r="H90" s="37" t="str">
        <f>IF(手順５!AL106="","",手順５!AL106)</f>
        <v/>
      </c>
      <c r="I90" s="37" t="str">
        <f>IF(手順５!AM106="","",手順５!AM106)</f>
        <v/>
      </c>
      <c r="J90" s="37" t="str">
        <f>IF(手順５!AN106="","",手順５!AN106)</f>
        <v/>
      </c>
      <c r="K90" s="37" t="str">
        <f>IF(手順５!R106="","",手順５!R106)</f>
        <v/>
      </c>
    </row>
    <row r="91" spans="1:11" x14ac:dyDescent="0.4">
      <c r="A91" s="37" t="str">
        <f>IF(手順５!AE107="","",手順５!AE107)</f>
        <v/>
      </c>
      <c r="B91" s="37" t="str">
        <f>IF(手順５!AF107="","",手順５!AF107)</f>
        <v/>
      </c>
      <c r="C91" s="37" t="str">
        <f>IF(手順５!AF107="","",手順５!AF107)</f>
        <v/>
      </c>
      <c r="D91" s="37" t="str">
        <f>IF(手順５!AG107="","",手順５!AG107)</f>
        <v/>
      </c>
      <c r="E91" s="37" t="str">
        <f>IF(手順５!AH107="","",手順５!AH107)</f>
        <v/>
      </c>
      <c r="F91" s="37" t="str">
        <f>IF(手順５!AI107="","",手順５!AI107)</f>
        <v/>
      </c>
      <c r="G91" s="37" t="str">
        <f>IF(手順５!AJ107="","",手順５!AJ107)</f>
        <v/>
      </c>
      <c r="H91" s="37" t="str">
        <f>IF(手順５!AK107="","",手順５!AK107)</f>
        <v/>
      </c>
      <c r="I91" s="37" t="str">
        <f>IF(手順５!AL107="","",手順５!AL107)</f>
        <v/>
      </c>
      <c r="J91" s="37" t="str">
        <f>IF(手順５!AM107="","",手順５!AM107)</f>
        <v/>
      </c>
      <c r="K91" s="37" t="str">
        <f>IF(手順５!R107="","",手順５!R107)</f>
        <v/>
      </c>
    </row>
    <row r="92" spans="1:11" x14ac:dyDescent="0.4">
      <c r="A92" s="37" t="str">
        <f>IF(手順５!AE108="","",手順５!AE108)</f>
        <v/>
      </c>
      <c r="B92" s="37" t="str">
        <f>IF(手順５!AF108="","",手順５!AF108)</f>
        <v/>
      </c>
      <c r="C92" s="37" t="str">
        <f>IF(手順５!AF108="","",手順５!AF108)</f>
        <v/>
      </c>
      <c r="D92" s="37" t="str">
        <f>IF(手順５!AG108="","",手順５!AG108)</f>
        <v/>
      </c>
      <c r="E92" s="37" t="str">
        <f>IF(手順５!AH108="","",手順５!AH108)</f>
        <v/>
      </c>
      <c r="F92" s="37" t="str">
        <f>IF(手順５!AI108="","",手順５!AI108)</f>
        <v/>
      </c>
      <c r="G92" s="37" t="str">
        <f>IF(手順５!AJ108="","",手順５!AJ108)</f>
        <v/>
      </c>
      <c r="H92" s="37" t="str">
        <f>IF(手順５!AK108="","",手順５!AK108)</f>
        <v/>
      </c>
      <c r="I92" s="37" t="str">
        <f>IF(手順５!AL108="","",手順５!AL108)</f>
        <v/>
      </c>
      <c r="J92" s="37" t="str">
        <f>IF(手順５!AM108="","",手順５!AM108)</f>
        <v/>
      </c>
      <c r="K92" s="37" t="str">
        <f>IF(手順５!R108="","",手順５!R108)</f>
        <v/>
      </c>
    </row>
    <row r="93" spans="1:11" x14ac:dyDescent="0.4">
      <c r="A93" s="37" t="str">
        <f>IF(手順５!AE109="","",手順５!AE109)</f>
        <v/>
      </c>
      <c r="B93" s="37" t="str">
        <f>IF(手順５!AF109="","",手順５!AF109)</f>
        <v/>
      </c>
      <c r="C93" s="37" t="str">
        <f>IF(手順５!AF109="","",手順５!AF109)</f>
        <v/>
      </c>
      <c r="D93" s="37" t="str">
        <f>IF(手順５!AG109="","",手順５!AG109)</f>
        <v/>
      </c>
      <c r="E93" s="37" t="str">
        <f>IF(手順５!AH109="","",手順５!AH109)</f>
        <v/>
      </c>
      <c r="F93" s="37" t="str">
        <f>IF(手順５!AI109="","",手順５!AI109)</f>
        <v/>
      </c>
      <c r="G93" s="37" t="str">
        <f>IF(手順５!AJ109="","",手順５!AJ109)</f>
        <v/>
      </c>
      <c r="H93" s="37" t="str">
        <f>IF(手順５!AK109="","",手順５!AK109)</f>
        <v/>
      </c>
      <c r="I93" s="37" t="str">
        <f>IF(手順５!AL109="","",手順５!AL109)</f>
        <v/>
      </c>
      <c r="J93" s="37" t="str">
        <f>IF(手順５!AM109="","",手順５!AM109)</f>
        <v/>
      </c>
      <c r="K93" s="37" t="str">
        <f>IF(手順５!R109="","",手順５!R109)</f>
        <v/>
      </c>
    </row>
    <row r="94" spans="1:11" x14ac:dyDescent="0.4">
      <c r="A94" s="37" t="str">
        <f>IF(手順５!AE110="","",手順５!AE110)</f>
        <v/>
      </c>
      <c r="B94" s="37" t="str">
        <f>IF(手順５!AF110="","",手順５!AF110)</f>
        <v/>
      </c>
      <c r="C94" s="37" t="str">
        <f>IF(手順５!AF110="","",手順５!AF110)</f>
        <v/>
      </c>
      <c r="D94" s="37" t="str">
        <f>IF(手順５!AG110="","",手順５!AG110)</f>
        <v/>
      </c>
      <c r="E94" s="37" t="str">
        <f>IF(手順５!AH110="","",手順５!AH110)</f>
        <v/>
      </c>
      <c r="F94" s="37" t="str">
        <f>IF(手順５!AI110="","",手順５!AI110)</f>
        <v/>
      </c>
      <c r="G94" s="37" t="str">
        <f>IF(手順５!AJ110="","",手順５!AJ110)</f>
        <v/>
      </c>
      <c r="H94" s="37" t="str">
        <f>IF(手順５!AK110="","",手順５!AK110)</f>
        <v/>
      </c>
      <c r="I94" s="37" t="str">
        <f>IF(手順５!AL110="","",手順５!AL110)</f>
        <v/>
      </c>
      <c r="J94" s="37" t="str">
        <f>IF(手順５!AM110="","",手順５!AM110)</f>
        <v/>
      </c>
      <c r="K94" s="37" t="str">
        <f>IF(手順５!R110="","",手順５!R110)</f>
        <v/>
      </c>
    </row>
    <row r="95" spans="1:11" x14ac:dyDescent="0.4">
      <c r="A95" s="37" t="str">
        <f>IF(手順５!AE111="","",手順５!AE111)</f>
        <v/>
      </c>
      <c r="B95" s="37" t="str">
        <f>IF(手順５!AF111="","",手順５!AF111)</f>
        <v/>
      </c>
      <c r="C95" s="37" t="str">
        <f>IF(手順５!AF111="","",手順５!AF111)</f>
        <v/>
      </c>
      <c r="D95" s="37" t="str">
        <f>IF(手順５!AG111="","",手順５!AG111)</f>
        <v/>
      </c>
      <c r="E95" s="37" t="str">
        <f>IF(手順５!AH111="","",手順５!AH111)</f>
        <v/>
      </c>
      <c r="F95" s="37" t="str">
        <f>IF(手順５!AI111="","",手順５!AI111)</f>
        <v/>
      </c>
      <c r="G95" s="37" t="str">
        <f>IF(手順５!AJ111="","",手順５!AJ111)</f>
        <v/>
      </c>
      <c r="H95" s="37" t="str">
        <f>IF(手順５!AK111="","",手順５!AK111)</f>
        <v/>
      </c>
      <c r="I95" s="37" t="str">
        <f>IF(手順５!AL111="","",手順５!AL111)</f>
        <v/>
      </c>
      <c r="J95" s="37" t="str">
        <f>IF(手順５!AM111="","",手順５!AM111)</f>
        <v/>
      </c>
      <c r="K95" s="37" t="str">
        <f>IF(手順５!R111="","",手順５!R111)</f>
        <v/>
      </c>
    </row>
    <row r="96" spans="1:11" x14ac:dyDescent="0.4">
      <c r="A96" s="37" t="str">
        <f>IF(手順５!AE112="","",手順５!AE112)</f>
        <v/>
      </c>
      <c r="B96" s="37" t="str">
        <f>IF(手順５!AF112="","",手順５!AF112)</f>
        <v/>
      </c>
      <c r="C96" s="37" t="str">
        <f>IF(手順５!AF112="","",手順５!AF112)</f>
        <v/>
      </c>
      <c r="D96" s="37" t="str">
        <f>IF(手順５!AG112="","",手順５!AG112)</f>
        <v/>
      </c>
      <c r="E96" s="37" t="str">
        <f>IF(手順５!AH112="","",手順５!AH112)</f>
        <v/>
      </c>
      <c r="F96" s="37" t="str">
        <f>IF(手順５!AI112="","",手順５!AI112)</f>
        <v/>
      </c>
      <c r="G96" s="37" t="str">
        <f>IF(手順５!AJ112="","",手順５!AJ112)</f>
        <v/>
      </c>
      <c r="H96" s="37" t="str">
        <f>IF(手順５!AK112="","",手順５!AK112)</f>
        <v/>
      </c>
      <c r="I96" s="37" t="str">
        <f>IF(手順５!AL112="","",手順５!AL112)</f>
        <v/>
      </c>
      <c r="J96" s="37" t="str">
        <f>IF(手順５!AM112="","",手順５!AM112)</f>
        <v/>
      </c>
      <c r="K96" s="37" t="str">
        <f>IF(手順５!R112="","",手順５!R112)</f>
        <v/>
      </c>
    </row>
    <row r="97" spans="1:11" x14ac:dyDescent="0.4">
      <c r="A97" s="37" t="str">
        <f>IF(手順５!AE113="","",手順５!AE113)</f>
        <v/>
      </c>
      <c r="B97" s="37" t="str">
        <f>IF(手順５!AF113="","",手順５!AF113)</f>
        <v/>
      </c>
      <c r="C97" s="37" t="str">
        <f>IF(手順５!AF113="","",手順５!AF113)</f>
        <v/>
      </c>
      <c r="D97" s="37" t="str">
        <f>IF(手順５!AG113="","",手順５!AG113)</f>
        <v/>
      </c>
      <c r="E97" s="37" t="str">
        <f>IF(手順５!AH113="","",手順５!AH113)</f>
        <v/>
      </c>
      <c r="F97" s="37" t="str">
        <f>IF(手順５!AI113="","",手順５!AI113)</f>
        <v/>
      </c>
      <c r="G97" s="37" t="str">
        <f>IF(手順５!AJ113="","",手順５!AJ113)</f>
        <v/>
      </c>
      <c r="H97" s="37" t="str">
        <f>IF(手順５!AK113="","",手順５!AK113)</f>
        <v/>
      </c>
      <c r="I97" s="37" t="str">
        <f>IF(手順５!AL113="","",手順５!AL113)</f>
        <v/>
      </c>
      <c r="J97" s="37" t="str">
        <f>IF(手順５!AM113="","",手順５!AM113)</f>
        <v/>
      </c>
      <c r="K97" s="37" t="str">
        <f>IF(手順５!R113="","",手順５!R113)</f>
        <v/>
      </c>
    </row>
    <row r="98" spans="1:11" x14ac:dyDescent="0.4">
      <c r="A98" s="37" t="str">
        <f>IF(手順５!AE114="","",手順５!AE114)</f>
        <v/>
      </c>
      <c r="B98" s="37" t="str">
        <f>IF(手順５!AF114="","",手順５!AF114)</f>
        <v/>
      </c>
      <c r="C98" s="37" t="str">
        <f>IF(手順５!AF114="","",手順５!AF114)</f>
        <v/>
      </c>
      <c r="D98" s="37" t="str">
        <f>IF(手順５!AG114="","",手順５!AG114)</f>
        <v/>
      </c>
      <c r="E98" s="37" t="str">
        <f>IF(手順５!AH114="","",手順５!AH114)</f>
        <v/>
      </c>
      <c r="F98" s="37" t="str">
        <f>IF(手順５!AI114="","",手順５!AI114)</f>
        <v/>
      </c>
      <c r="G98" s="37" t="str">
        <f>IF(手順５!AJ114="","",手順５!AJ114)</f>
        <v/>
      </c>
      <c r="H98" s="37" t="str">
        <f>IF(手順５!AK114="","",手順５!AK114)</f>
        <v/>
      </c>
      <c r="I98" s="37" t="str">
        <f>IF(手順５!AL114="","",手順５!AL114)</f>
        <v/>
      </c>
      <c r="J98" s="37" t="str">
        <f>IF(手順５!AM114="","",手順５!AM114)</f>
        <v/>
      </c>
      <c r="K98" s="37" t="str">
        <f>IF(手順５!R114="","",手順５!R114)</f>
        <v/>
      </c>
    </row>
    <row r="99" spans="1:11" x14ac:dyDescent="0.4">
      <c r="A99" s="37" t="str">
        <f>IF(手順５!AE115="","",手順５!AE115)</f>
        <v/>
      </c>
      <c r="B99" s="37" t="str">
        <f>IF(手順５!AF115="","",手順５!AF115)</f>
        <v/>
      </c>
      <c r="C99" s="37" t="str">
        <f>IF(手順５!AF115="","",手順５!AF115)</f>
        <v/>
      </c>
      <c r="D99" s="37" t="str">
        <f>IF(手順５!AG115="","",手順５!AG115)</f>
        <v/>
      </c>
      <c r="E99" s="37" t="str">
        <f>IF(手順５!AH115="","",手順５!AH115)</f>
        <v/>
      </c>
      <c r="F99" s="37" t="str">
        <f>IF(手順５!AI115="","",手順５!AI115)</f>
        <v/>
      </c>
      <c r="G99" s="37" t="str">
        <f>IF(手順５!AJ115="","",手順５!AJ115)</f>
        <v/>
      </c>
      <c r="H99" s="37" t="str">
        <f>IF(手順５!AK115="","",手順５!AK115)</f>
        <v/>
      </c>
      <c r="I99" s="37" t="str">
        <f>IF(手順５!AL115="","",手順５!AL115)</f>
        <v/>
      </c>
      <c r="J99" s="37" t="str">
        <f>IF(手順５!AM115="","",手順５!AM115)</f>
        <v/>
      </c>
      <c r="K99" s="37" t="str">
        <f>IF(手順５!R115="","",手順５!R115)</f>
        <v/>
      </c>
    </row>
    <row r="100" spans="1:11" x14ac:dyDescent="0.4">
      <c r="A100" s="37" t="str">
        <f>IF(手順５!AE116="","",手順５!AE116)</f>
        <v/>
      </c>
      <c r="B100" s="37" t="str">
        <f>IF(手順５!AF116="","",手順５!AF116)</f>
        <v/>
      </c>
      <c r="C100" s="37" t="str">
        <f>IF(手順５!AF116="","",手順５!AF116)</f>
        <v/>
      </c>
      <c r="D100" s="37" t="str">
        <f>IF(手順５!AG116="","",手順５!AG116)</f>
        <v/>
      </c>
      <c r="E100" s="37" t="str">
        <f>IF(手順５!AH116="","",手順５!AH116)</f>
        <v/>
      </c>
      <c r="F100" s="37" t="str">
        <f>IF(手順５!AI116="","",手順５!AI116)</f>
        <v/>
      </c>
      <c r="G100" s="37" t="str">
        <f>IF(手順５!AJ116="","",手順５!AJ116)</f>
        <v/>
      </c>
      <c r="H100" s="37" t="str">
        <f>IF(手順５!AK116="","",手順５!AK116)</f>
        <v/>
      </c>
      <c r="I100" s="37" t="str">
        <f>IF(手順５!AL116="","",手順５!AL116)</f>
        <v/>
      </c>
      <c r="J100" s="37" t="str">
        <f>IF(手順５!AM116="","",手順５!AM116)</f>
        <v/>
      </c>
      <c r="K100" s="37" t="str">
        <f>IF(手順５!R116="","",手順５!R116)</f>
        <v/>
      </c>
    </row>
    <row r="101" spans="1:11" x14ac:dyDescent="0.4">
      <c r="A101" s="37" t="str">
        <f>IF(手順５!AE117="","",手順５!AE117)</f>
        <v/>
      </c>
      <c r="B101" s="37" t="str">
        <f>IF(手順５!AF117="","",手順５!AF117)</f>
        <v/>
      </c>
      <c r="C101" s="37" t="str">
        <f>IF(手順５!AF117="","",手順５!AF117)</f>
        <v/>
      </c>
      <c r="D101" s="37" t="str">
        <f>IF(手順５!AG117="","",手順５!AG117)</f>
        <v/>
      </c>
      <c r="E101" s="37" t="str">
        <f>IF(手順５!AH117="","",手順５!AH117)</f>
        <v/>
      </c>
      <c r="F101" s="37" t="str">
        <f>IF(手順５!AI117="","",手順５!AI117)</f>
        <v/>
      </c>
      <c r="G101" s="37" t="str">
        <f>IF(手順５!AJ117="","",手順５!AJ117)</f>
        <v/>
      </c>
      <c r="H101" s="37" t="str">
        <f>IF(手順５!AK117="","",手順５!AK117)</f>
        <v/>
      </c>
      <c r="I101" s="37" t="str">
        <f>IF(手順５!AL117="","",手順５!AL117)</f>
        <v/>
      </c>
      <c r="J101" s="37" t="str">
        <f>IF(手順５!AM117="","",手順５!AM117)</f>
        <v/>
      </c>
      <c r="K101" s="37" t="str">
        <f>IF(手順５!R117="","",手順５!R117)</f>
        <v/>
      </c>
    </row>
    <row r="102" spans="1:11" x14ac:dyDescent="0.4">
      <c r="A102" s="37" t="str">
        <f>IF(手順５!AE118="","",手順５!AE118)</f>
        <v/>
      </c>
      <c r="B102" s="37" t="str">
        <f>IF(手順５!AF118="","",手順５!AF118)</f>
        <v/>
      </c>
      <c r="C102" s="37" t="str">
        <f>IF(手順５!AF118="","",手順５!AF118)</f>
        <v/>
      </c>
      <c r="D102" s="37" t="str">
        <f>IF(手順５!AG118="","",手順５!AG118)</f>
        <v/>
      </c>
      <c r="E102" s="37" t="str">
        <f>IF(手順５!AH118="","",手順５!AH118)</f>
        <v/>
      </c>
      <c r="F102" s="37" t="str">
        <f>IF(手順５!AI118="","",手順５!AI118)</f>
        <v/>
      </c>
      <c r="G102" s="37" t="str">
        <f>IF(手順５!AJ118="","",手順５!AJ118)</f>
        <v/>
      </c>
      <c r="H102" s="37" t="str">
        <f>IF(手順５!AK118="","",手順５!AK118)</f>
        <v/>
      </c>
      <c r="I102" s="37" t="str">
        <f>IF(手順５!AL118="","",手順５!AL118)</f>
        <v/>
      </c>
      <c r="J102" s="37" t="str">
        <f>IF(手順５!AM118="","",手順５!AM118)</f>
        <v/>
      </c>
      <c r="K102" s="37" t="str">
        <f>IF(手順５!R118="","",手順５!R118)</f>
        <v/>
      </c>
    </row>
    <row r="103" spans="1:11" x14ac:dyDescent="0.4">
      <c r="A103" s="37" t="str">
        <f>IF(手順５!AA119="","",手順５!AA119)</f>
        <v/>
      </c>
      <c r="B103" s="37" t="str">
        <f>IF(手順５!AB119="","",手順５!AB119)</f>
        <v/>
      </c>
      <c r="C103" s="37" t="str">
        <f>IF(手順５!AB119="","",手順５!AB119)</f>
        <v/>
      </c>
      <c r="D103" s="37" t="str">
        <f>IF(手順５!AC119="","",手順５!AC119)</f>
        <v/>
      </c>
      <c r="E103" s="37" t="str">
        <f>IF(手順５!AD119="","",手順５!AD119)</f>
        <v/>
      </c>
      <c r="F103" s="37" t="str">
        <f>IF(手順５!AE119="","",手順５!AE119)</f>
        <v/>
      </c>
      <c r="G103" s="37" t="str">
        <f>IF(手順５!AF119="","",手順５!AF119)</f>
        <v/>
      </c>
      <c r="H103" s="37" t="str">
        <f>IF(手順５!AG119="","",手順５!AG119)</f>
        <v/>
      </c>
      <c r="I103" s="37" t="str">
        <f>IF(手順５!AH119="","",手順５!AH119)</f>
        <v/>
      </c>
      <c r="J103" s="37" t="str">
        <f>IF(手順５!AI119="","",手順５!AI119)</f>
        <v/>
      </c>
      <c r="K103" s="37" t="str">
        <f>IF(手順５!N119="","",手順５!N119)</f>
        <v/>
      </c>
    </row>
    <row r="104" spans="1:11" x14ac:dyDescent="0.4">
      <c r="A104" s="37" t="str">
        <f>IF(手順５!AA120="","",手順５!AA120)</f>
        <v/>
      </c>
      <c r="B104" s="37" t="str">
        <f>IF(手順５!AB120="","",手順５!AB120)</f>
        <v/>
      </c>
      <c r="C104" s="37" t="str">
        <f>IF(手順５!AB120="","",手順５!AB120)</f>
        <v/>
      </c>
      <c r="D104" s="37" t="str">
        <f>IF(手順５!AC120="","",手順５!AC120)</f>
        <v/>
      </c>
      <c r="E104" s="37" t="str">
        <f>IF(手順５!AD120="","",手順５!AD120)</f>
        <v/>
      </c>
      <c r="F104" s="37" t="str">
        <f>IF(手順５!AE120="","",手順５!AE120)</f>
        <v/>
      </c>
      <c r="G104" s="37" t="str">
        <f>IF(手順５!AF120="","",手順５!AF120)</f>
        <v/>
      </c>
      <c r="H104" s="37" t="str">
        <f>IF(手順５!AG120="","",手順５!AG120)</f>
        <v/>
      </c>
      <c r="I104" s="37" t="str">
        <f>IF(手順５!AH120="","",手順５!AH120)</f>
        <v/>
      </c>
      <c r="J104" s="37" t="str">
        <f>IF(手順５!AI120="","",手順５!AI120)</f>
        <v/>
      </c>
      <c r="K104" s="37" t="str">
        <f>IF(手順５!N120="","",手順５!N120)</f>
        <v/>
      </c>
    </row>
    <row r="105" spans="1:11" x14ac:dyDescent="0.4">
      <c r="A105" s="37" t="str">
        <f>IF(手順５!AA121="","",手順５!AA121)</f>
        <v/>
      </c>
      <c r="B105" s="37" t="str">
        <f>IF(手順５!AB121="","",手順５!AB121)</f>
        <v/>
      </c>
      <c r="C105" s="37" t="str">
        <f>IF(手順５!AB121="","",手順５!AB121)</f>
        <v/>
      </c>
      <c r="D105" s="37" t="str">
        <f>IF(手順５!AC121="","",手順５!AC121)</f>
        <v/>
      </c>
      <c r="E105" s="37" t="str">
        <f>IF(手順５!AD121="","",手順５!AD121)</f>
        <v/>
      </c>
      <c r="F105" s="37" t="str">
        <f>IF(手順５!AE121="","",手順５!AE121)</f>
        <v/>
      </c>
      <c r="G105" s="37" t="str">
        <f>IF(手順５!AF121="","",手順５!AF121)</f>
        <v/>
      </c>
      <c r="H105" s="37" t="str">
        <f>IF(手順５!AG121="","",手順５!AG121)</f>
        <v/>
      </c>
      <c r="I105" s="37" t="str">
        <f>IF(手順５!AH121="","",手順５!AH121)</f>
        <v/>
      </c>
      <c r="J105" s="37" t="str">
        <f>IF(手順５!AI121="","",手順５!AI121)</f>
        <v/>
      </c>
      <c r="K105" s="37" t="str">
        <f>IF(手順５!N121="","",手順５!N121)</f>
        <v/>
      </c>
    </row>
    <row r="106" spans="1:11" x14ac:dyDescent="0.4">
      <c r="A106" s="37" t="str">
        <f>IF(手順５!AA122="","",手順５!AA122)</f>
        <v/>
      </c>
      <c r="B106" s="37" t="str">
        <f>IF(手順５!AB122="","",手順５!AB122)</f>
        <v/>
      </c>
      <c r="C106" s="37" t="str">
        <f>IF(手順５!AB122="","",手順５!AB122)</f>
        <v/>
      </c>
      <c r="D106" s="37" t="str">
        <f>IF(手順５!AC122="","",手順５!AC122)</f>
        <v/>
      </c>
      <c r="E106" s="37" t="str">
        <f>IF(手順５!AD122="","",手順５!AD122)</f>
        <v/>
      </c>
      <c r="F106" s="37" t="str">
        <f>IF(手順５!AE122="","",手順５!AE122)</f>
        <v/>
      </c>
      <c r="G106" s="37" t="str">
        <f>IF(手順５!AF122="","",手順５!AF122)</f>
        <v/>
      </c>
      <c r="H106" s="37" t="str">
        <f>IF(手順５!AG122="","",手順５!AG122)</f>
        <v/>
      </c>
      <c r="I106" s="37" t="str">
        <f>IF(手順５!AH122="","",手順５!AH122)</f>
        <v/>
      </c>
      <c r="J106" s="37" t="str">
        <f>IF(手順５!AI122="","",手順５!AI122)</f>
        <v/>
      </c>
      <c r="K106" s="37" t="str">
        <f>IF(手順５!N122="","",手順５!N122)</f>
        <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5"/>
  <sheetViews>
    <sheetView workbookViewId="0"/>
  </sheetViews>
  <sheetFormatPr defaultRowHeight="13.5" x14ac:dyDescent="0.4"/>
  <cols>
    <col min="1" max="1" width="9" style="37"/>
    <col min="2" max="2" width="27.25" style="37" bestFit="1" customWidth="1"/>
    <col min="3" max="3" width="9" style="37"/>
    <col min="4" max="9" width="10.5" style="37" bestFit="1" customWidth="1"/>
    <col min="10" max="16384" width="9" style="37"/>
  </cols>
  <sheetData>
    <row r="1" spans="1:9" x14ac:dyDescent="0.15">
      <c r="A1" s="51" t="s">
        <v>65</v>
      </c>
      <c r="B1" s="51" t="s">
        <v>58</v>
      </c>
      <c r="C1" s="51" t="s">
        <v>68</v>
      </c>
      <c r="D1" s="51" t="s">
        <v>64</v>
      </c>
      <c r="E1" s="51" t="s">
        <v>66</v>
      </c>
      <c r="F1" s="51" t="s">
        <v>69</v>
      </c>
      <c r="G1" s="51" t="s">
        <v>70</v>
      </c>
      <c r="H1" s="51" t="s">
        <v>71</v>
      </c>
      <c r="I1" s="51" t="s">
        <v>72</v>
      </c>
    </row>
    <row r="2" spans="1:9" x14ac:dyDescent="0.4">
      <c r="A2" s="37" t="str">
        <f>IF(手順2!Z12&gt;=1,"男","")</f>
        <v/>
      </c>
      <c r="B2" s="37" t="str">
        <f>IF(A2="","",手順５!F9&amp;" A")</f>
        <v/>
      </c>
      <c r="C2" s="37" t="str">
        <f>IF(A2="","",TEXT(手順５!T18,"0")&amp;TEXT(手順５!U18,"00")&amp;TEXT(手順５!V18,"00"))</f>
        <v/>
      </c>
      <c r="D2" s="37" t="str">
        <f>IFERROR(IF($A2="","",VLOOKUP(1,手順５!$AA$18:$AF$102,6,FALSE)),"")</f>
        <v/>
      </c>
      <c r="E2" s="37" t="str">
        <f>IFERROR(IF($A2="","",VLOOKUP(2,手順５!$AA$18:$AF$102,6,FALSE)),"")</f>
        <v/>
      </c>
      <c r="F2" s="37" t="str">
        <f>IFERROR(IF($A2="","",VLOOKUP(3,手順５!$AA$18:$AF$102,6,FALSE)),"")</f>
        <v/>
      </c>
      <c r="G2" s="37" t="str">
        <f>IFERROR(IF($A2="","",VLOOKUP(4,手順５!$AA$18:$AF$102,6,FALSE)),"")</f>
        <v/>
      </c>
      <c r="H2" s="37" t="str">
        <f>IFERROR(IF($A2="","",VLOOKUP(5,手順５!$AA$18:$AF$102,6,FALSE)),"")</f>
        <v/>
      </c>
      <c r="I2" s="37" t="str">
        <f>IFERROR(IF($A2="","",VLOOKUP(6,手順５!$AA$18:$AF$102,6,FALSE)),"")</f>
        <v/>
      </c>
    </row>
    <row r="3" spans="1:9" x14ac:dyDescent="0.4">
      <c r="A3" s="37" t="str">
        <f>IF(手順2!AA12&gt;=1,"男","")</f>
        <v/>
      </c>
      <c r="B3" s="37" t="str">
        <f>IF(A3="","",手順５!F9&amp;" B")</f>
        <v/>
      </c>
      <c r="C3" s="37" t="str">
        <f>IF(A3="","",TEXT(手順５!T19,"0")&amp;TEXT(手順５!U19,"00")&amp;TEXT(手順５!V19,"00"))</f>
        <v/>
      </c>
      <c r="D3" s="37" t="str">
        <f>IFERROR(IF($A3="","",VLOOKUP(1,手順５!$AB$18:$AF$102,5,FALSE)),"")</f>
        <v/>
      </c>
      <c r="E3" s="37" t="str">
        <f>IFERROR(IF($A3="","",VLOOKUP(2,手順５!$AB$18:$AF$102,5,FALSE)),"")</f>
        <v/>
      </c>
      <c r="F3" s="37" t="str">
        <f>IFERROR(IF($A3="","",VLOOKUP(3,手順５!$AB$18:$AF$102,5,FALSE)),"")</f>
        <v/>
      </c>
      <c r="G3" s="37" t="str">
        <f>IFERROR(IF($A3="","",VLOOKUP(4,手順５!$AB$18:$AF$102,5,FALSE)),"")</f>
        <v/>
      </c>
      <c r="H3" s="37" t="str">
        <f>IFERROR(IF($A3="","",VLOOKUP(5,手順５!$AB$18:$AF$102,5,FALSE)),"")</f>
        <v/>
      </c>
      <c r="I3" s="37" t="str">
        <f>IFERROR(IF($A3="","",VLOOKUP(6,手順５!$AB$18:$AF$102,5,FALSE)),"")</f>
        <v/>
      </c>
    </row>
    <row r="4" spans="1:9" x14ac:dyDescent="0.4">
      <c r="A4" s="37" t="str">
        <f>IF(手順3!AD12&gt;=1,"女","")</f>
        <v/>
      </c>
      <c r="B4" s="37" t="str">
        <f>IF(A4="","",手順５!F9&amp;" A")</f>
        <v/>
      </c>
      <c r="C4" s="37" t="str">
        <f>IF(A4="","",TEXT(手順５!T21,"0")&amp;TEXT(手順５!U21,"00")&amp;TEXT(手順５!V21,"00"))</f>
        <v/>
      </c>
      <c r="D4" s="37" t="str">
        <f>IFERROR(IF($A4="","",VLOOKUP(1,手順５!$AC$18:$AF$102,4,FALSE)),"")</f>
        <v/>
      </c>
      <c r="E4" s="37" t="str">
        <f>IFERROR(IF($A4="","",VLOOKUP(2,手順５!$AC$18:$AF$102,4,FALSE)),"")</f>
        <v/>
      </c>
      <c r="F4" s="37" t="str">
        <f>IFERROR(IF($A4="","",VLOOKUP(3,手順５!$AC$18:$AF$102,4,FALSE)),"")</f>
        <v/>
      </c>
      <c r="G4" s="37" t="str">
        <f>IFERROR(IF($A4="","",VLOOKUP(4,手順５!$AC$18:$AF$102,4,FALSE)),"")</f>
        <v/>
      </c>
      <c r="H4" s="37" t="str">
        <f>IFERROR(IF($A4="","",VLOOKUP(5,手順５!$AC$18:$AF$102,4,FALSE)),"")</f>
        <v/>
      </c>
      <c r="I4" s="37" t="str">
        <f>IFERROR(IF($A4="","",VLOOKUP(6,手順５!$AC$18:$AF$102,4,FALSE)),"")</f>
        <v/>
      </c>
    </row>
    <row r="5" spans="1:9" x14ac:dyDescent="0.4">
      <c r="A5" s="37" t="str">
        <f>IF(手順3!AE12&gt;=1,"女","")</f>
        <v/>
      </c>
      <c r="B5" s="37" t="str">
        <f>IF(A5="","",手順５!F9&amp;" B")</f>
        <v/>
      </c>
      <c r="C5" s="37" t="str">
        <f>IF(A5="","",TEXT(手順５!T22,"0")&amp;TEXT(手順５!U22,"00")&amp;TEXT(手順５!V22,"00"))</f>
        <v/>
      </c>
      <c r="D5" s="37" t="str">
        <f>IFERROR(IF($A5="","",VLOOKUP(1,手順５!$AD$18:$AF$102,3,FALSE)),"")</f>
        <v/>
      </c>
      <c r="E5" s="37" t="str">
        <f>IFERROR(IF($A5="","",VLOOKUP(2,手順５!$AD$18:$AF$102,3,FALSE)),"")</f>
        <v/>
      </c>
      <c r="F5" s="37" t="str">
        <f>IFERROR(IF($A5="","",VLOOKUP(3,手順５!$AD$18:$AF$102,3,FALSE)),"")</f>
        <v/>
      </c>
      <c r="G5" s="37" t="str">
        <f>IFERROR(IF($A5="","",VLOOKUP(4,手順５!$AD$18:$AF$102,3,FALSE)),"")</f>
        <v/>
      </c>
      <c r="H5" s="37" t="str">
        <f>IFERROR(IF($A5="","",VLOOKUP(5,手順５!$AD$18:$AF$102,3,FALSE)),"")</f>
        <v/>
      </c>
      <c r="I5" s="37" t="str">
        <f>IFERROR(IF($A5="","",VLOOKUP(6,手順５!$AD$18:$AF$102,3,FALSE)),"")</f>
        <v/>
      </c>
    </row>
  </sheetData>
  <phoneticPr fontId="2"/>
  <pageMargins left="0.7" right="0.7" top="0.75" bottom="0.75" header="0.3" footer="0.3"/>
  <ignoredErrors>
    <ignoredError sqref="B3:B4"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36" t="s">
        <v>76</v>
      </c>
    </row>
    <row r="2" spans="1:1" x14ac:dyDescent="0.4">
      <c r="A2" t="s">
        <v>77</v>
      </c>
    </row>
    <row r="4" spans="1:1" x14ac:dyDescent="0.4">
      <c r="A4" s="36" t="s">
        <v>79</v>
      </c>
    </row>
    <row r="5" spans="1:1" x14ac:dyDescent="0.4">
      <c r="A5" s="53" t="s">
        <v>74</v>
      </c>
    </row>
    <row r="6" spans="1:1" x14ac:dyDescent="0.4">
      <c r="A6" t="s">
        <v>75</v>
      </c>
    </row>
    <row r="7" spans="1:1" x14ac:dyDescent="0.4">
      <c r="A7" t="s">
        <v>119</v>
      </c>
    </row>
    <row r="8" spans="1:1" x14ac:dyDescent="0.4">
      <c r="A8" s="36"/>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1"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25" style="2" customWidth="1"/>
    <col min="7" max="7" width="6" style="1" customWidth="1"/>
    <col min="8" max="8" width="2.875" style="1" bestFit="1" customWidth="1"/>
    <col min="9" max="9" width="2.5" style="1" customWidth="1"/>
    <col min="10" max="10" width="12.25" style="1" customWidth="1"/>
    <col min="11" max="14" width="12.25"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76" t="s">
        <v>120</v>
      </c>
      <c r="C1" s="177"/>
      <c r="D1" s="177"/>
      <c r="E1" s="177"/>
      <c r="F1" s="177"/>
      <c r="G1" s="177"/>
      <c r="H1" s="177"/>
      <c r="I1" s="177"/>
      <c r="J1" s="177"/>
      <c r="K1" s="177"/>
      <c r="L1" s="177"/>
      <c r="M1" s="177"/>
      <c r="N1" s="177"/>
      <c r="O1" s="178"/>
      <c r="Q1" s="24"/>
      <c r="R1" s="24"/>
      <c r="S1" s="24"/>
      <c r="T1" s="24"/>
      <c r="U1" s="24"/>
    </row>
    <row r="2" spans="2:26" ht="25.5" customHeight="1" x14ac:dyDescent="0.4">
      <c r="B2" s="179" t="s">
        <v>124</v>
      </c>
      <c r="C2" s="180"/>
      <c r="D2" s="180"/>
      <c r="E2" s="180"/>
      <c r="F2" s="180"/>
      <c r="G2" s="180"/>
      <c r="H2" s="180"/>
      <c r="I2" s="180"/>
      <c r="J2" s="180"/>
      <c r="K2" s="180"/>
      <c r="L2" s="180"/>
      <c r="M2" s="180"/>
      <c r="N2" s="180"/>
      <c r="O2" s="181"/>
      <c r="Q2" s="24"/>
      <c r="R2" s="24"/>
      <c r="S2" s="24"/>
      <c r="T2" s="24"/>
      <c r="U2" s="24"/>
    </row>
    <row r="3" spans="2:26" ht="25.5" customHeight="1" thickBot="1" x14ac:dyDescent="0.45">
      <c r="B3" s="182" t="s">
        <v>95</v>
      </c>
      <c r="C3" s="183"/>
      <c r="D3" s="183"/>
      <c r="E3" s="183"/>
      <c r="F3" s="183"/>
      <c r="G3" s="183"/>
      <c r="H3" s="183"/>
      <c r="I3" s="183"/>
      <c r="J3" s="183"/>
      <c r="K3" s="183"/>
      <c r="L3" s="183"/>
      <c r="M3" s="183"/>
      <c r="N3" s="183"/>
      <c r="O3" s="184"/>
      <c r="Q3" s="24"/>
      <c r="R3" s="24"/>
      <c r="S3" s="24"/>
      <c r="T3" s="24"/>
      <c r="U3" s="24"/>
    </row>
    <row r="4" spans="2:26" ht="11.25" customHeight="1" x14ac:dyDescent="0.4">
      <c r="K4" s="1"/>
      <c r="L4" s="1"/>
      <c r="M4" s="1"/>
      <c r="N4" s="1"/>
    </row>
    <row r="5" spans="2:26" x14ac:dyDescent="0.4">
      <c r="B5" s="114" t="s">
        <v>17</v>
      </c>
      <c r="C5" s="39"/>
      <c r="D5" s="40"/>
      <c r="E5" s="39"/>
      <c r="F5" s="39"/>
      <c r="G5" s="41"/>
      <c r="H5" s="41"/>
      <c r="I5" s="41"/>
      <c r="J5" s="41"/>
      <c r="K5" s="41"/>
      <c r="L5" s="41"/>
      <c r="M5" s="41"/>
      <c r="N5" s="41"/>
      <c r="O5" s="42"/>
    </row>
    <row r="6" spans="2:26" x14ac:dyDescent="0.4">
      <c r="B6" s="115" t="s">
        <v>18</v>
      </c>
      <c r="D6" s="1"/>
      <c r="K6" s="1"/>
      <c r="L6" s="1"/>
      <c r="M6" s="1"/>
      <c r="N6" s="1"/>
      <c r="O6" s="43"/>
    </row>
    <row r="7" spans="2:26" x14ac:dyDescent="0.4">
      <c r="B7" s="115" t="s">
        <v>84</v>
      </c>
      <c r="D7" s="1"/>
      <c r="K7" s="1"/>
      <c r="L7" s="1"/>
      <c r="M7" s="1"/>
      <c r="N7" s="1"/>
      <c r="O7" s="43"/>
    </row>
    <row r="8" spans="2:26" x14ac:dyDescent="0.4">
      <c r="B8" s="44" t="s">
        <v>85</v>
      </c>
      <c r="C8" s="45"/>
      <c r="D8" s="46"/>
      <c r="E8" s="45"/>
      <c r="F8" s="45"/>
      <c r="G8" s="46"/>
      <c r="H8" s="46"/>
      <c r="I8" s="46"/>
      <c r="J8" s="46"/>
      <c r="K8" s="46"/>
      <c r="L8" s="46"/>
      <c r="M8" s="46"/>
      <c r="N8" s="46"/>
      <c r="O8" s="47"/>
    </row>
    <row r="9" spans="2:26" ht="7.5" customHeight="1" x14ac:dyDescent="0.4">
      <c r="K9" s="1"/>
      <c r="L9" s="1"/>
      <c r="M9" s="1"/>
      <c r="N9" s="1"/>
    </row>
    <row r="10" spans="2:26" ht="20.25" thickBot="1" x14ac:dyDescent="0.45">
      <c r="B10" s="3" t="s">
        <v>15</v>
      </c>
      <c r="J10" s="3" t="s">
        <v>16</v>
      </c>
      <c r="Q10" s="23"/>
      <c r="R10" s="23"/>
      <c r="S10" s="23"/>
      <c r="T10" s="23"/>
    </row>
    <row r="11" spans="2:26" x14ac:dyDescent="0.4">
      <c r="B11" s="185" t="s">
        <v>343</v>
      </c>
      <c r="C11" s="186"/>
      <c r="D11" s="187"/>
      <c r="E11" s="191" t="s">
        <v>86</v>
      </c>
      <c r="F11" s="191"/>
      <c r="G11" s="192"/>
      <c r="J11" s="48"/>
      <c r="K11" s="210" t="s">
        <v>8</v>
      </c>
      <c r="L11" s="210"/>
      <c r="M11" s="210" t="s">
        <v>4</v>
      </c>
      <c r="N11" s="211"/>
    </row>
    <row r="12" spans="2:26" x14ac:dyDescent="0.4">
      <c r="B12" s="188" t="s">
        <v>3</v>
      </c>
      <c r="C12" s="189"/>
      <c r="D12" s="190"/>
      <c r="E12" s="170" t="s">
        <v>20</v>
      </c>
      <c r="F12" s="170"/>
      <c r="G12" s="171"/>
      <c r="J12" s="49">
        <v>1</v>
      </c>
      <c r="K12" s="200"/>
      <c r="L12" s="200"/>
      <c r="M12" s="200"/>
      <c r="N12" s="201"/>
    </row>
    <row r="13" spans="2:26" x14ac:dyDescent="0.4">
      <c r="B13" s="188" t="s">
        <v>5</v>
      </c>
      <c r="C13" s="189"/>
      <c r="D13" s="190"/>
      <c r="E13" s="172"/>
      <c r="F13" s="172"/>
      <c r="G13" s="173"/>
      <c r="J13" s="49">
        <v>2</v>
      </c>
      <c r="K13" s="200"/>
      <c r="L13" s="200"/>
      <c r="M13" s="200"/>
      <c r="N13" s="201"/>
    </row>
    <row r="14" spans="2:26" ht="20.25" thickBot="1" x14ac:dyDescent="0.45">
      <c r="B14" s="188" t="s">
        <v>2</v>
      </c>
      <c r="C14" s="189"/>
      <c r="D14" s="190"/>
      <c r="E14" s="172"/>
      <c r="F14" s="172"/>
      <c r="G14" s="173"/>
      <c r="J14" s="49">
        <v>3</v>
      </c>
      <c r="K14" s="200"/>
      <c r="L14" s="200"/>
      <c r="M14" s="200"/>
      <c r="N14" s="201"/>
    </row>
    <row r="15" spans="2:26" ht="20.25" thickBot="1" x14ac:dyDescent="0.45">
      <c r="B15" s="205" t="s">
        <v>137</v>
      </c>
      <c r="C15" s="206"/>
      <c r="D15" s="207"/>
      <c r="E15" s="208"/>
      <c r="F15" s="208"/>
      <c r="G15" s="209"/>
      <c r="J15" s="50">
        <v>4</v>
      </c>
      <c r="K15" s="202"/>
      <c r="L15" s="202"/>
      <c r="M15" s="202"/>
      <c r="N15" s="203"/>
      <c r="X15" s="69" t="s">
        <v>88</v>
      </c>
      <c r="Y15" s="68" t="s">
        <v>89</v>
      </c>
      <c r="Z15" s="66"/>
    </row>
    <row r="16" spans="2:26" ht="20.25" thickBot="1" x14ac:dyDescent="0.45">
      <c r="B16" s="3" t="s">
        <v>116</v>
      </c>
      <c r="J16" s="3" t="s">
        <v>117</v>
      </c>
      <c r="X16" s="70" t="s">
        <v>86</v>
      </c>
      <c r="Y16" s="1" t="s">
        <v>87</v>
      </c>
      <c r="Z16" s="67">
        <v>4</v>
      </c>
    </row>
    <row r="17" spans="1:26" ht="19.5" customHeight="1" x14ac:dyDescent="0.4">
      <c r="B17" s="196" t="s">
        <v>14</v>
      </c>
      <c r="C17" s="204" t="s">
        <v>8</v>
      </c>
      <c r="D17" s="204"/>
      <c r="E17" s="204" t="s">
        <v>9</v>
      </c>
      <c r="F17" s="204"/>
      <c r="G17" s="198" t="s">
        <v>13</v>
      </c>
      <c r="J17" s="193" t="s">
        <v>14</v>
      </c>
      <c r="K17" s="195" t="s">
        <v>8</v>
      </c>
      <c r="L17" s="195"/>
      <c r="M17" s="195" t="s">
        <v>9</v>
      </c>
      <c r="N17" s="195"/>
      <c r="O17" s="174" t="s">
        <v>13</v>
      </c>
      <c r="R17" s="1" t="s">
        <v>40</v>
      </c>
      <c r="T17" s="1" t="s">
        <v>43</v>
      </c>
      <c r="X17" s="70" t="s">
        <v>344</v>
      </c>
      <c r="Y17" s="1" t="s">
        <v>19</v>
      </c>
      <c r="Z17" s="67">
        <v>4</v>
      </c>
    </row>
    <row r="18" spans="1:26" x14ac:dyDescent="0.4">
      <c r="B18" s="197"/>
      <c r="C18" s="26" t="s">
        <v>7</v>
      </c>
      <c r="D18" s="26" t="s">
        <v>6</v>
      </c>
      <c r="E18" s="26" t="s">
        <v>10</v>
      </c>
      <c r="F18" s="26" t="s">
        <v>11</v>
      </c>
      <c r="G18" s="199"/>
      <c r="J18" s="194"/>
      <c r="K18" s="25" t="s">
        <v>7</v>
      </c>
      <c r="L18" s="25" t="s">
        <v>6</v>
      </c>
      <c r="M18" s="25" t="s">
        <v>10</v>
      </c>
      <c r="N18" s="25" t="s">
        <v>11</v>
      </c>
      <c r="O18" s="175"/>
      <c r="R18" s="1" t="s">
        <v>42</v>
      </c>
      <c r="S18" s="1" t="s">
        <v>41</v>
      </c>
      <c r="T18" s="1" t="s">
        <v>42</v>
      </c>
      <c r="U18" s="1" t="s">
        <v>41</v>
      </c>
      <c r="X18" s="70" t="s">
        <v>284</v>
      </c>
      <c r="Y18" s="1" t="s">
        <v>20</v>
      </c>
      <c r="Z18" s="67">
        <v>1</v>
      </c>
    </row>
    <row r="19" spans="1:26" x14ac:dyDescent="0.4">
      <c r="A19" s="22"/>
      <c r="B19" s="8"/>
      <c r="C19" s="4"/>
      <c r="D19" s="4"/>
      <c r="E19" s="4"/>
      <c r="F19" s="4"/>
      <c r="G19" s="5"/>
      <c r="H19" s="72"/>
      <c r="I19" s="72"/>
      <c r="J19" s="8"/>
      <c r="K19" s="4"/>
      <c r="L19" s="4"/>
      <c r="M19" s="4"/>
      <c r="N19" s="4"/>
      <c r="O19" s="5"/>
      <c r="P19" s="22"/>
      <c r="R19" s="1">
        <f>LENB(B19)-LEN(B19)</f>
        <v>0</v>
      </c>
      <c r="S19" s="1">
        <f>LENB(E19)+LENB(F19)-LEN(E19)-LEN(F19)</f>
        <v>0</v>
      </c>
      <c r="T19" s="1">
        <f>LENB(J19)-LEN(J19)</f>
        <v>0</v>
      </c>
      <c r="U19" s="1">
        <f>LENB(M19)+LENB(N19)-LEN(M19)-LEN(N19)</f>
        <v>0</v>
      </c>
      <c r="X19" s="70" t="s">
        <v>285</v>
      </c>
      <c r="Y19" s="1" t="s">
        <v>21</v>
      </c>
      <c r="Z19" s="67">
        <v>2</v>
      </c>
    </row>
    <row r="20" spans="1:26" x14ac:dyDescent="0.4">
      <c r="A20" s="22"/>
      <c r="B20" s="8"/>
      <c r="C20" s="4"/>
      <c r="D20" s="4"/>
      <c r="E20" s="4"/>
      <c r="F20" s="4"/>
      <c r="G20" s="5"/>
      <c r="H20" s="72"/>
      <c r="I20" s="72"/>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70" t="s">
        <v>286</v>
      </c>
      <c r="Y20" s="1" t="s">
        <v>22</v>
      </c>
      <c r="Z20" s="67">
        <v>3</v>
      </c>
    </row>
    <row r="21" spans="1:26" ht="20.25" thickBot="1" x14ac:dyDescent="0.45">
      <c r="A21" s="22"/>
      <c r="B21" s="8"/>
      <c r="C21" s="4"/>
      <c r="D21" s="4"/>
      <c r="E21" s="4"/>
      <c r="F21" s="4"/>
      <c r="G21" s="5"/>
      <c r="H21" s="72"/>
      <c r="I21" s="72"/>
      <c r="J21" s="8"/>
      <c r="K21" s="4"/>
      <c r="L21" s="4"/>
      <c r="M21" s="4"/>
      <c r="N21" s="4"/>
      <c r="O21" s="5"/>
      <c r="P21" s="22"/>
      <c r="R21" s="1">
        <f>LENB(B21)-LEN(B21)</f>
        <v>0</v>
      </c>
      <c r="S21" s="1">
        <f>LENB(E21)+LENB(F21)-LEN(E21)-LEN(F21)</f>
        <v>0</v>
      </c>
      <c r="T21" s="1">
        <f t="shared" si="2"/>
        <v>0</v>
      </c>
      <c r="U21" s="1">
        <f t="shared" si="3"/>
        <v>0</v>
      </c>
      <c r="X21" s="70" t="s">
        <v>287</v>
      </c>
      <c r="Y21" s="64"/>
      <c r="Z21" s="65">
        <v>4</v>
      </c>
    </row>
    <row r="22" spans="1:26" x14ac:dyDescent="0.4">
      <c r="A22" s="22"/>
      <c r="B22" s="8"/>
      <c r="C22" s="4"/>
      <c r="D22" s="4"/>
      <c r="E22" s="4"/>
      <c r="F22" s="4"/>
      <c r="G22" s="5"/>
      <c r="H22" s="72"/>
      <c r="I22" s="72"/>
      <c r="J22" s="8"/>
      <c r="K22" s="4"/>
      <c r="L22" s="4"/>
      <c r="M22" s="4"/>
      <c r="N22" s="4"/>
      <c r="O22" s="5"/>
      <c r="P22" s="22"/>
      <c r="R22" s="1">
        <f>LENB(B22)-LEN(B22)</f>
        <v>0</v>
      </c>
      <c r="S22" s="1">
        <f>LENB(E22)+LENB(F22)-LEN(E22)-LEN(F22)</f>
        <v>0</v>
      </c>
      <c r="T22" s="1">
        <f t="shared" si="2"/>
        <v>0</v>
      </c>
      <c r="U22" s="1">
        <f t="shared" si="3"/>
        <v>0</v>
      </c>
      <c r="X22" s="70" t="s">
        <v>345</v>
      </c>
    </row>
    <row r="23" spans="1:26" x14ac:dyDescent="0.4">
      <c r="A23" s="22"/>
      <c r="B23" s="8"/>
      <c r="C23" s="4"/>
      <c r="D23" s="4"/>
      <c r="E23" s="4"/>
      <c r="F23" s="4"/>
      <c r="G23" s="5"/>
      <c r="H23" s="72"/>
      <c r="I23" s="72"/>
      <c r="J23" s="8"/>
      <c r="K23" s="4"/>
      <c r="L23" s="4"/>
      <c r="M23" s="4"/>
      <c r="N23" s="4"/>
      <c r="O23" s="5"/>
      <c r="P23" s="22"/>
      <c r="R23" s="1">
        <f t="shared" si="0"/>
        <v>0</v>
      </c>
      <c r="S23" s="1">
        <f t="shared" si="1"/>
        <v>0</v>
      </c>
      <c r="T23" s="1">
        <f t="shared" si="2"/>
        <v>0</v>
      </c>
      <c r="U23" s="1">
        <f t="shared" si="3"/>
        <v>0</v>
      </c>
      <c r="X23" s="70" t="s">
        <v>288</v>
      </c>
    </row>
    <row r="24" spans="1:26" x14ac:dyDescent="0.4">
      <c r="A24" s="22"/>
      <c r="B24" s="8"/>
      <c r="C24" s="4"/>
      <c r="D24" s="4"/>
      <c r="E24" s="4"/>
      <c r="F24" s="4"/>
      <c r="G24" s="5"/>
      <c r="H24" s="72"/>
      <c r="I24" s="72"/>
      <c r="J24" s="8"/>
      <c r="K24" s="4"/>
      <c r="L24" s="4"/>
      <c r="M24" s="4"/>
      <c r="N24" s="4"/>
      <c r="O24" s="5"/>
      <c r="P24" s="22"/>
      <c r="R24" s="1">
        <f t="shared" si="0"/>
        <v>0</v>
      </c>
      <c r="S24" s="1">
        <f t="shared" si="1"/>
        <v>0</v>
      </c>
      <c r="T24" s="1">
        <f t="shared" si="2"/>
        <v>0</v>
      </c>
      <c r="U24" s="1">
        <f t="shared" si="3"/>
        <v>0</v>
      </c>
      <c r="X24" s="70" t="s">
        <v>289</v>
      </c>
    </row>
    <row r="25" spans="1:26" x14ac:dyDescent="0.4">
      <c r="A25" s="22"/>
      <c r="B25" s="8"/>
      <c r="C25" s="4"/>
      <c r="D25" s="4"/>
      <c r="E25" s="4"/>
      <c r="F25" s="4"/>
      <c r="G25" s="5"/>
      <c r="H25" s="72"/>
      <c r="I25" s="72"/>
      <c r="J25" s="8"/>
      <c r="K25" s="4"/>
      <c r="L25" s="4"/>
      <c r="M25" s="4"/>
      <c r="N25" s="4"/>
      <c r="O25" s="5"/>
      <c r="P25" s="22"/>
      <c r="R25" s="1">
        <f t="shared" si="0"/>
        <v>0</v>
      </c>
      <c r="S25" s="1">
        <f t="shared" si="1"/>
        <v>0</v>
      </c>
      <c r="T25" s="1">
        <f t="shared" si="2"/>
        <v>0</v>
      </c>
      <c r="U25" s="1">
        <f t="shared" si="3"/>
        <v>0</v>
      </c>
      <c r="X25" s="70" t="s">
        <v>290</v>
      </c>
    </row>
    <row r="26" spans="1:26" x14ac:dyDescent="0.4">
      <c r="A26" s="22"/>
      <c r="B26" s="8"/>
      <c r="C26" s="4"/>
      <c r="D26" s="4"/>
      <c r="E26" s="4"/>
      <c r="F26" s="4"/>
      <c r="G26" s="5"/>
      <c r="H26" s="72"/>
      <c r="I26" s="72"/>
      <c r="J26" s="8"/>
      <c r="K26" s="4"/>
      <c r="L26" s="4"/>
      <c r="M26" s="4"/>
      <c r="N26" s="4"/>
      <c r="O26" s="5"/>
      <c r="P26" s="22"/>
      <c r="R26" s="1">
        <f t="shared" si="0"/>
        <v>0</v>
      </c>
      <c r="S26" s="1">
        <f t="shared" si="1"/>
        <v>0</v>
      </c>
      <c r="T26" s="1">
        <f t="shared" si="2"/>
        <v>0</v>
      </c>
      <c r="U26" s="1">
        <f t="shared" si="3"/>
        <v>0</v>
      </c>
      <c r="X26" s="70" t="s">
        <v>291</v>
      </c>
    </row>
    <row r="27" spans="1:26" x14ac:dyDescent="0.4">
      <c r="A27" s="22"/>
      <c r="B27" s="8"/>
      <c r="C27" s="4"/>
      <c r="D27" s="4"/>
      <c r="E27" s="4"/>
      <c r="F27" s="4"/>
      <c r="G27" s="5"/>
      <c r="H27" s="72"/>
      <c r="I27" s="72"/>
      <c r="J27" s="8"/>
      <c r="K27" s="4"/>
      <c r="L27" s="4"/>
      <c r="M27" s="4"/>
      <c r="N27" s="4"/>
      <c r="O27" s="5"/>
      <c r="P27" s="22"/>
      <c r="R27" s="1">
        <f t="shared" si="0"/>
        <v>0</v>
      </c>
      <c r="S27" s="1">
        <f t="shared" si="1"/>
        <v>0</v>
      </c>
      <c r="T27" s="1">
        <f t="shared" si="2"/>
        <v>0</v>
      </c>
      <c r="U27" s="1">
        <f t="shared" si="3"/>
        <v>0</v>
      </c>
      <c r="X27" s="70" t="s">
        <v>292</v>
      </c>
    </row>
    <row r="28" spans="1:26" x14ac:dyDescent="0.4">
      <c r="A28" s="22"/>
      <c r="B28" s="8"/>
      <c r="C28" s="4"/>
      <c r="D28" s="4"/>
      <c r="E28" s="4"/>
      <c r="F28" s="4"/>
      <c r="G28" s="5"/>
      <c r="H28" s="72"/>
      <c r="I28" s="72"/>
      <c r="J28" s="8"/>
      <c r="K28" s="4"/>
      <c r="L28" s="4"/>
      <c r="M28" s="4"/>
      <c r="N28" s="4"/>
      <c r="O28" s="5"/>
      <c r="P28" s="22"/>
      <c r="R28" s="1">
        <f t="shared" si="0"/>
        <v>0</v>
      </c>
      <c r="S28" s="1">
        <f t="shared" si="1"/>
        <v>0</v>
      </c>
      <c r="T28" s="1">
        <f t="shared" si="2"/>
        <v>0</v>
      </c>
      <c r="U28" s="1">
        <f t="shared" si="3"/>
        <v>0</v>
      </c>
      <c r="X28" s="70" t="s">
        <v>293</v>
      </c>
    </row>
    <row r="29" spans="1:26" x14ac:dyDescent="0.4">
      <c r="A29" s="22"/>
      <c r="B29" s="8"/>
      <c r="C29" s="4"/>
      <c r="D29" s="4"/>
      <c r="E29" s="4"/>
      <c r="F29" s="4"/>
      <c r="G29" s="5"/>
      <c r="H29" s="72"/>
      <c r="I29" s="72"/>
      <c r="J29" s="8"/>
      <c r="K29" s="4"/>
      <c r="L29" s="4"/>
      <c r="M29" s="4"/>
      <c r="N29" s="4"/>
      <c r="O29" s="5"/>
      <c r="P29" s="22"/>
      <c r="R29" s="1">
        <f t="shared" si="0"/>
        <v>0</v>
      </c>
      <c r="S29" s="1">
        <f t="shared" si="1"/>
        <v>0</v>
      </c>
      <c r="T29" s="1">
        <f t="shared" si="2"/>
        <v>0</v>
      </c>
      <c r="U29" s="1">
        <f t="shared" si="3"/>
        <v>0</v>
      </c>
      <c r="X29" s="70" t="s">
        <v>294</v>
      </c>
    </row>
    <row r="30" spans="1:26" x14ac:dyDescent="0.4">
      <c r="A30" s="22"/>
      <c r="B30" s="8"/>
      <c r="C30" s="4"/>
      <c r="D30" s="4"/>
      <c r="E30" s="4"/>
      <c r="F30" s="4"/>
      <c r="G30" s="5"/>
      <c r="H30" s="72"/>
      <c r="I30" s="72"/>
      <c r="J30" s="8"/>
      <c r="K30" s="4"/>
      <c r="L30" s="4"/>
      <c r="M30" s="4"/>
      <c r="N30" s="4"/>
      <c r="O30" s="5"/>
      <c r="P30" s="22"/>
      <c r="R30" s="1">
        <f t="shared" si="0"/>
        <v>0</v>
      </c>
      <c r="S30" s="1">
        <f t="shared" si="1"/>
        <v>0</v>
      </c>
      <c r="T30" s="1">
        <f t="shared" si="2"/>
        <v>0</v>
      </c>
      <c r="U30" s="1">
        <f t="shared" si="3"/>
        <v>0</v>
      </c>
      <c r="X30" s="70" t="s">
        <v>295</v>
      </c>
    </row>
    <row r="31" spans="1:26" x14ac:dyDescent="0.4">
      <c r="A31" s="22"/>
      <c r="B31" s="8"/>
      <c r="C31" s="4"/>
      <c r="D31" s="4"/>
      <c r="E31" s="4"/>
      <c r="F31" s="4"/>
      <c r="G31" s="5"/>
      <c r="H31" s="72"/>
      <c r="I31" s="72"/>
      <c r="J31" s="8"/>
      <c r="K31" s="4"/>
      <c r="L31" s="4"/>
      <c r="M31" s="4"/>
      <c r="N31" s="4"/>
      <c r="O31" s="5"/>
      <c r="P31" s="22"/>
      <c r="R31" s="1">
        <f t="shared" si="0"/>
        <v>0</v>
      </c>
      <c r="S31" s="1">
        <f t="shared" si="1"/>
        <v>0</v>
      </c>
      <c r="T31" s="1">
        <f t="shared" si="2"/>
        <v>0</v>
      </c>
      <c r="U31" s="1">
        <f t="shared" si="3"/>
        <v>0</v>
      </c>
      <c r="X31" s="70" t="s">
        <v>296</v>
      </c>
    </row>
    <row r="32" spans="1:26" x14ac:dyDescent="0.4">
      <c r="A32" s="22"/>
      <c r="B32" s="8"/>
      <c r="C32" s="4"/>
      <c r="D32" s="4"/>
      <c r="E32" s="4"/>
      <c r="F32" s="4"/>
      <c r="G32" s="5"/>
      <c r="H32" s="72"/>
      <c r="I32" s="72"/>
      <c r="J32" s="8"/>
      <c r="K32" s="4"/>
      <c r="L32" s="4"/>
      <c r="M32" s="4"/>
      <c r="N32" s="4"/>
      <c r="O32" s="5"/>
      <c r="P32" s="22"/>
      <c r="R32" s="1">
        <f t="shared" si="0"/>
        <v>0</v>
      </c>
      <c r="S32" s="1">
        <f t="shared" si="1"/>
        <v>0</v>
      </c>
      <c r="T32" s="1">
        <f t="shared" si="2"/>
        <v>0</v>
      </c>
      <c r="U32" s="1">
        <f t="shared" si="3"/>
        <v>0</v>
      </c>
      <c r="X32" s="70" t="s">
        <v>297</v>
      </c>
    </row>
    <row r="33" spans="1:24" x14ac:dyDescent="0.4">
      <c r="A33" s="22"/>
      <c r="B33" s="8"/>
      <c r="C33" s="4"/>
      <c r="D33" s="4"/>
      <c r="E33" s="4"/>
      <c r="F33" s="4"/>
      <c r="G33" s="5"/>
      <c r="H33" s="72"/>
      <c r="I33" s="72"/>
      <c r="J33" s="8"/>
      <c r="K33" s="4"/>
      <c r="L33" s="4"/>
      <c r="M33" s="4"/>
      <c r="N33" s="4"/>
      <c r="O33" s="5"/>
      <c r="P33" s="22"/>
      <c r="R33" s="1">
        <f t="shared" si="0"/>
        <v>0</v>
      </c>
      <c r="S33" s="1">
        <f t="shared" si="1"/>
        <v>0</v>
      </c>
      <c r="T33" s="1">
        <f t="shared" si="2"/>
        <v>0</v>
      </c>
      <c r="U33" s="1">
        <f t="shared" si="3"/>
        <v>0</v>
      </c>
      <c r="X33" s="70" t="s">
        <v>298</v>
      </c>
    </row>
    <row r="34" spans="1:24" x14ac:dyDescent="0.4">
      <c r="A34" s="22"/>
      <c r="B34" s="8"/>
      <c r="C34" s="4"/>
      <c r="D34" s="4"/>
      <c r="E34" s="4"/>
      <c r="F34" s="4"/>
      <c r="G34" s="5"/>
      <c r="H34" s="72"/>
      <c r="I34" s="72"/>
      <c r="J34" s="8"/>
      <c r="K34" s="4"/>
      <c r="L34" s="4"/>
      <c r="M34" s="4"/>
      <c r="N34" s="4"/>
      <c r="O34" s="5"/>
      <c r="P34" s="22"/>
      <c r="R34" s="1">
        <f t="shared" si="0"/>
        <v>0</v>
      </c>
      <c r="S34" s="1">
        <f t="shared" si="1"/>
        <v>0</v>
      </c>
      <c r="T34" s="1">
        <f t="shared" si="2"/>
        <v>0</v>
      </c>
      <c r="U34" s="1">
        <f t="shared" si="3"/>
        <v>0</v>
      </c>
      <c r="X34" s="70" t="s">
        <v>299</v>
      </c>
    </row>
    <row r="35" spans="1:24" x14ac:dyDescent="0.4">
      <c r="A35" s="22"/>
      <c r="B35" s="8"/>
      <c r="C35" s="4"/>
      <c r="D35" s="4"/>
      <c r="E35" s="4"/>
      <c r="F35" s="4"/>
      <c r="G35" s="5"/>
      <c r="H35" s="72"/>
      <c r="I35" s="72"/>
      <c r="J35" s="8"/>
      <c r="K35" s="4"/>
      <c r="L35" s="4"/>
      <c r="M35" s="4"/>
      <c r="N35" s="4"/>
      <c r="O35" s="5"/>
      <c r="P35" s="22"/>
      <c r="R35" s="1">
        <f t="shared" si="0"/>
        <v>0</v>
      </c>
      <c r="S35" s="1">
        <f t="shared" si="1"/>
        <v>0</v>
      </c>
      <c r="T35" s="1">
        <f t="shared" si="2"/>
        <v>0</v>
      </c>
      <c r="U35" s="1">
        <f t="shared" si="3"/>
        <v>0</v>
      </c>
      <c r="X35" s="70" t="s">
        <v>300</v>
      </c>
    </row>
    <row r="36" spans="1:24" x14ac:dyDescent="0.4">
      <c r="A36" s="22"/>
      <c r="B36" s="8"/>
      <c r="C36" s="4"/>
      <c r="D36" s="4"/>
      <c r="E36" s="4"/>
      <c r="F36" s="4"/>
      <c r="G36" s="5"/>
      <c r="H36" s="72"/>
      <c r="I36" s="72"/>
      <c r="J36" s="8"/>
      <c r="K36" s="4"/>
      <c r="L36" s="4"/>
      <c r="M36" s="4"/>
      <c r="N36" s="4"/>
      <c r="O36" s="5"/>
      <c r="P36" s="22"/>
      <c r="R36" s="1">
        <f t="shared" si="0"/>
        <v>0</v>
      </c>
      <c r="S36" s="1">
        <f t="shared" si="1"/>
        <v>0</v>
      </c>
      <c r="T36" s="1">
        <f t="shared" si="2"/>
        <v>0</v>
      </c>
      <c r="U36" s="1">
        <f t="shared" si="3"/>
        <v>0</v>
      </c>
      <c r="X36" s="70" t="s">
        <v>301</v>
      </c>
    </row>
    <row r="37" spans="1:24" x14ac:dyDescent="0.4">
      <c r="A37" s="22"/>
      <c r="B37" s="8"/>
      <c r="C37" s="4"/>
      <c r="D37" s="4"/>
      <c r="E37" s="4"/>
      <c r="F37" s="4"/>
      <c r="G37" s="5"/>
      <c r="H37" s="72"/>
      <c r="I37" s="72"/>
      <c r="J37" s="8"/>
      <c r="K37" s="4"/>
      <c r="L37" s="4"/>
      <c r="M37" s="4"/>
      <c r="N37" s="4"/>
      <c r="O37" s="5"/>
      <c r="P37" s="22"/>
      <c r="R37" s="1">
        <f t="shared" si="0"/>
        <v>0</v>
      </c>
      <c r="S37" s="1">
        <f t="shared" si="1"/>
        <v>0</v>
      </c>
      <c r="T37" s="1">
        <f t="shared" si="2"/>
        <v>0</v>
      </c>
      <c r="U37" s="1">
        <f t="shared" si="3"/>
        <v>0</v>
      </c>
      <c r="X37" s="70" t="s">
        <v>302</v>
      </c>
    </row>
    <row r="38" spans="1:24" x14ac:dyDescent="0.4">
      <c r="A38" s="22"/>
      <c r="B38" s="8"/>
      <c r="C38" s="4"/>
      <c r="D38" s="4"/>
      <c r="E38" s="4"/>
      <c r="F38" s="4"/>
      <c r="G38" s="5"/>
      <c r="H38" s="72"/>
      <c r="I38" s="72"/>
      <c r="J38" s="8"/>
      <c r="K38" s="4"/>
      <c r="L38" s="4"/>
      <c r="M38" s="4"/>
      <c r="N38" s="4"/>
      <c r="O38" s="5"/>
      <c r="P38" s="22"/>
      <c r="R38" s="1">
        <f t="shared" si="0"/>
        <v>0</v>
      </c>
      <c r="S38" s="1">
        <f t="shared" si="1"/>
        <v>0</v>
      </c>
      <c r="T38" s="1">
        <f t="shared" si="2"/>
        <v>0</v>
      </c>
      <c r="U38" s="1">
        <f t="shared" si="3"/>
        <v>0</v>
      </c>
      <c r="X38" s="70" t="s">
        <v>303</v>
      </c>
    </row>
    <row r="39" spans="1:24" x14ac:dyDescent="0.4">
      <c r="A39" s="22"/>
      <c r="B39" s="8"/>
      <c r="C39" s="4"/>
      <c r="D39" s="4"/>
      <c r="E39" s="4"/>
      <c r="F39" s="4"/>
      <c r="G39" s="5"/>
      <c r="H39" s="72"/>
      <c r="I39" s="72"/>
      <c r="J39" s="8"/>
      <c r="K39" s="4"/>
      <c r="L39" s="4"/>
      <c r="M39" s="4"/>
      <c r="N39" s="4"/>
      <c r="O39" s="5"/>
      <c r="P39" s="22"/>
      <c r="R39" s="1">
        <f t="shared" si="0"/>
        <v>0</v>
      </c>
      <c r="S39" s="1">
        <f t="shared" si="1"/>
        <v>0</v>
      </c>
      <c r="T39" s="1">
        <f t="shared" si="2"/>
        <v>0</v>
      </c>
      <c r="U39" s="1">
        <f t="shared" si="3"/>
        <v>0</v>
      </c>
      <c r="X39" s="70"/>
    </row>
    <row r="40" spans="1:24" x14ac:dyDescent="0.4">
      <c r="A40" s="22"/>
      <c r="B40" s="8"/>
      <c r="C40" s="4"/>
      <c r="D40" s="4"/>
      <c r="E40" s="4"/>
      <c r="F40" s="4"/>
      <c r="G40" s="5"/>
      <c r="H40" s="72"/>
      <c r="I40" s="72"/>
      <c r="J40" s="8"/>
      <c r="K40" s="4"/>
      <c r="L40" s="4"/>
      <c r="M40" s="4"/>
      <c r="N40" s="4"/>
      <c r="O40" s="5"/>
      <c r="P40" s="22"/>
      <c r="R40" s="1">
        <f t="shared" si="0"/>
        <v>0</v>
      </c>
      <c r="S40" s="1">
        <f t="shared" si="1"/>
        <v>0</v>
      </c>
      <c r="T40" s="1">
        <f t="shared" si="2"/>
        <v>0</v>
      </c>
      <c r="U40" s="1">
        <f t="shared" si="3"/>
        <v>0</v>
      </c>
      <c r="X40" s="70" t="s">
        <v>346</v>
      </c>
    </row>
    <row r="41" spans="1:24" x14ac:dyDescent="0.4">
      <c r="A41" s="22"/>
      <c r="B41" s="8"/>
      <c r="C41" s="4"/>
      <c r="D41" s="4"/>
      <c r="E41" s="4"/>
      <c r="F41" s="4"/>
      <c r="G41" s="5"/>
      <c r="H41" s="72"/>
      <c r="I41" s="72"/>
      <c r="J41" s="8"/>
      <c r="K41" s="4"/>
      <c r="L41" s="4"/>
      <c r="M41" s="4"/>
      <c r="N41" s="4"/>
      <c r="O41" s="5"/>
      <c r="P41" s="22"/>
      <c r="R41" s="1">
        <f t="shared" si="0"/>
        <v>0</v>
      </c>
      <c r="S41" s="1">
        <f t="shared" si="1"/>
        <v>0</v>
      </c>
      <c r="T41" s="1">
        <f t="shared" si="2"/>
        <v>0</v>
      </c>
      <c r="U41" s="1">
        <f t="shared" si="3"/>
        <v>0</v>
      </c>
      <c r="X41" s="70" t="s">
        <v>347</v>
      </c>
    </row>
    <row r="42" spans="1:24" x14ac:dyDescent="0.4">
      <c r="A42" s="22"/>
      <c r="B42" s="8"/>
      <c r="C42" s="4"/>
      <c r="D42" s="4"/>
      <c r="E42" s="4"/>
      <c r="F42" s="4"/>
      <c r="G42" s="5"/>
      <c r="H42" s="72"/>
      <c r="I42" s="72"/>
      <c r="J42" s="8"/>
      <c r="K42" s="4"/>
      <c r="L42" s="4"/>
      <c r="M42" s="4"/>
      <c r="N42" s="4"/>
      <c r="O42" s="5"/>
      <c r="P42" s="22"/>
      <c r="R42" s="1">
        <f t="shared" si="0"/>
        <v>0</v>
      </c>
      <c r="S42" s="1">
        <f t="shared" si="1"/>
        <v>0</v>
      </c>
      <c r="T42" s="1">
        <f t="shared" si="2"/>
        <v>0</v>
      </c>
      <c r="U42" s="1">
        <f t="shared" si="3"/>
        <v>0</v>
      </c>
      <c r="X42" s="70" t="s">
        <v>304</v>
      </c>
    </row>
    <row r="43" spans="1:24" x14ac:dyDescent="0.4">
      <c r="A43" s="22"/>
      <c r="B43" s="8"/>
      <c r="C43" s="4"/>
      <c r="D43" s="4"/>
      <c r="E43" s="4"/>
      <c r="F43" s="4"/>
      <c r="G43" s="5"/>
      <c r="H43" s="72"/>
      <c r="I43" s="72"/>
      <c r="J43" s="8"/>
      <c r="K43" s="4"/>
      <c r="L43" s="4"/>
      <c r="M43" s="4"/>
      <c r="N43" s="4"/>
      <c r="O43" s="5"/>
      <c r="P43" s="22"/>
      <c r="R43" s="1">
        <f t="shared" si="0"/>
        <v>0</v>
      </c>
      <c r="S43" s="1">
        <f t="shared" si="1"/>
        <v>0</v>
      </c>
      <c r="T43" s="1">
        <f t="shared" si="2"/>
        <v>0</v>
      </c>
      <c r="U43" s="1">
        <f t="shared" si="3"/>
        <v>0</v>
      </c>
      <c r="X43" s="70" t="s">
        <v>348</v>
      </c>
    </row>
    <row r="44" spans="1:24" x14ac:dyDescent="0.4">
      <c r="A44" s="22"/>
      <c r="B44" s="8"/>
      <c r="C44" s="4"/>
      <c r="D44" s="4"/>
      <c r="E44" s="4"/>
      <c r="F44" s="4"/>
      <c r="G44" s="5"/>
      <c r="H44" s="72"/>
      <c r="I44" s="72"/>
      <c r="J44" s="8"/>
      <c r="K44" s="4"/>
      <c r="L44" s="4"/>
      <c r="M44" s="4"/>
      <c r="N44" s="4"/>
      <c r="O44" s="5"/>
      <c r="P44" s="22"/>
      <c r="R44" s="1">
        <f t="shared" si="0"/>
        <v>0</v>
      </c>
      <c r="S44" s="1">
        <f t="shared" si="1"/>
        <v>0</v>
      </c>
      <c r="T44" s="1">
        <f t="shared" si="2"/>
        <v>0</v>
      </c>
      <c r="U44" s="1">
        <f t="shared" si="3"/>
        <v>0</v>
      </c>
      <c r="X44" s="70" t="s">
        <v>305</v>
      </c>
    </row>
    <row r="45" spans="1:24" x14ac:dyDescent="0.4">
      <c r="A45" s="22"/>
      <c r="B45" s="8"/>
      <c r="C45" s="4"/>
      <c r="D45" s="4"/>
      <c r="E45" s="4"/>
      <c r="F45" s="4"/>
      <c r="G45" s="5"/>
      <c r="H45" s="72"/>
      <c r="I45" s="72"/>
      <c r="J45" s="8"/>
      <c r="K45" s="4"/>
      <c r="L45" s="4"/>
      <c r="M45" s="4"/>
      <c r="N45" s="4"/>
      <c r="O45" s="5"/>
      <c r="P45" s="22"/>
      <c r="R45" s="1">
        <f t="shared" si="0"/>
        <v>0</v>
      </c>
      <c r="S45" s="1">
        <f t="shared" si="1"/>
        <v>0</v>
      </c>
      <c r="T45" s="1">
        <f t="shared" si="2"/>
        <v>0</v>
      </c>
      <c r="U45" s="1">
        <f t="shared" si="3"/>
        <v>0</v>
      </c>
      <c r="X45" s="70" t="s">
        <v>306</v>
      </c>
    </row>
    <row r="46" spans="1:24" x14ac:dyDescent="0.4">
      <c r="A46" s="22"/>
      <c r="B46" s="8"/>
      <c r="C46" s="4"/>
      <c r="D46" s="4"/>
      <c r="E46" s="4"/>
      <c r="F46" s="4"/>
      <c r="G46" s="5"/>
      <c r="H46" s="72"/>
      <c r="I46" s="72"/>
      <c r="J46" s="8"/>
      <c r="K46" s="4"/>
      <c r="L46" s="4"/>
      <c r="M46" s="4"/>
      <c r="N46" s="4"/>
      <c r="O46" s="5"/>
      <c r="P46" s="22"/>
      <c r="R46" s="1">
        <f t="shared" si="0"/>
        <v>0</v>
      </c>
      <c r="S46" s="1">
        <f t="shared" si="1"/>
        <v>0</v>
      </c>
      <c r="T46" s="1">
        <f t="shared" si="2"/>
        <v>0</v>
      </c>
      <c r="U46" s="1">
        <f t="shared" si="3"/>
        <v>0</v>
      </c>
      <c r="X46" s="70" t="s">
        <v>349</v>
      </c>
    </row>
    <row r="47" spans="1:24" x14ac:dyDescent="0.4">
      <c r="A47" s="22"/>
      <c r="B47" s="8"/>
      <c r="C47" s="4"/>
      <c r="D47" s="4"/>
      <c r="E47" s="4"/>
      <c r="F47" s="4"/>
      <c r="G47" s="5"/>
      <c r="H47" s="72"/>
      <c r="I47" s="72"/>
      <c r="J47" s="8"/>
      <c r="K47" s="4"/>
      <c r="L47" s="4"/>
      <c r="M47" s="4"/>
      <c r="N47" s="4"/>
      <c r="O47" s="5"/>
      <c r="P47" s="22"/>
      <c r="R47" s="1">
        <f t="shared" si="0"/>
        <v>0</v>
      </c>
      <c r="S47" s="1">
        <f t="shared" si="1"/>
        <v>0</v>
      </c>
      <c r="T47" s="1">
        <f t="shared" si="2"/>
        <v>0</v>
      </c>
      <c r="U47" s="1">
        <f t="shared" si="3"/>
        <v>0</v>
      </c>
      <c r="X47" s="70" t="s">
        <v>307</v>
      </c>
    </row>
    <row r="48" spans="1:24" x14ac:dyDescent="0.4">
      <c r="A48" s="22"/>
      <c r="B48" s="8"/>
      <c r="C48" s="4"/>
      <c r="D48" s="4"/>
      <c r="E48" s="4"/>
      <c r="F48" s="4"/>
      <c r="G48" s="5"/>
      <c r="H48" s="72"/>
      <c r="I48" s="72"/>
      <c r="J48" s="8"/>
      <c r="K48" s="4"/>
      <c r="L48" s="4"/>
      <c r="M48" s="4"/>
      <c r="N48" s="4"/>
      <c r="O48" s="5"/>
      <c r="P48" s="22"/>
      <c r="R48" s="1">
        <f t="shared" si="0"/>
        <v>0</v>
      </c>
      <c r="S48" s="1">
        <f t="shared" si="1"/>
        <v>0</v>
      </c>
      <c r="T48" s="1">
        <f t="shared" si="2"/>
        <v>0</v>
      </c>
      <c r="U48" s="1">
        <f t="shared" si="3"/>
        <v>0</v>
      </c>
      <c r="X48" s="70" t="s">
        <v>308</v>
      </c>
    </row>
    <row r="49" spans="1:24" x14ac:dyDescent="0.4">
      <c r="A49" s="22"/>
      <c r="B49" s="8"/>
      <c r="C49" s="4"/>
      <c r="D49" s="4"/>
      <c r="E49" s="4"/>
      <c r="F49" s="4"/>
      <c r="G49" s="5"/>
      <c r="H49" s="72"/>
      <c r="I49" s="72"/>
      <c r="J49" s="8"/>
      <c r="K49" s="4"/>
      <c r="L49" s="4"/>
      <c r="M49" s="4"/>
      <c r="N49" s="4"/>
      <c r="O49" s="5"/>
      <c r="P49" s="22"/>
      <c r="R49" s="1">
        <f t="shared" si="0"/>
        <v>0</v>
      </c>
      <c r="S49" s="1">
        <f t="shared" si="1"/>
        <v>0</v>
      </c>
      <c r="T49" s="1">
        <f t="shared" si="2"/>
        <v>0</v>
      </c>
      <c r="U49" s="1">
        <f t="shared" si="3"/>
        <v>0</v>
      </c>
      <c r="X49" s="70" t="s">
        <v>309</v>
      </c>
    </row>
    <row r="50" spans="1:24" x14ac:dyDescent="0.4">
      <c r="A50" s="22"/>
      <c r="B50" s="8"/>
      <c r="C50" s="4"/>
      <c r="D50" s="4"/>
      <c r="E50" s="4"/>
      <c r="F50" s="4"/>
      <c r="G50" s="5"/>
      <c r="H50" s="72"/>
      <c r="I50" s="72"/>
      <c r="J50" s="8"/>
      <c r="K50" s="4"/>
      <c r="L50" s="4"/>
      <c r="M50" s="4"/>
      <c r="N50" s="4"/>
      <c r="O50" s="5"/>
      <c r="P50" s="22"/>
      <c r="R50" s="1">
        <f t="shared" si="0"/>
        <v>0</v>
      </c>
      <c r="S50" s="1">
        <f t="shared" si="1"/>
        <v>0</v>
      </c>
      <c r="T50" s="1">
        <f t="shared" si="2"/>
        <v>0</v>
      </c>
      <c r="U50" s="1">
        <f t="shared" si="3"/>
        <v>0</v>
      </c>
      <c r="X50" s="70" t="s">
        <v>310</v>
      </c>
    </row>
    <row r="51" spans="1:24" x14ac:dyDescent="0.4">
      <c r="A51" s="22"/>
      <c r="B51" s="8"/>
      <c r="C51" s="4"/>
      <c r="D51" s="4"/>
      <c r="E51" s="4"/>
      <c r="F51" s="4"/>
      <c r="G51" s="5"/>
      <c r="H51" s="72"/>
      <c r="I51" s="72"/>
      <c r="J51" s="8"/>
      <c r="K51" s="4"/>
      <c r="L51" s="4"/>
      <c r="M51" s="4"/>
      <c r="N51" s="4"/>
      <c r="O51" s="5"/>
      <c r="P51" s="22"/>
      <c r="R51" s="1">
        <f t="shared" si="0"/>
        <v>0</v>
      </c>
      <c r="S51" s="1">
        <f t="shared" si="1"/>
        <v>0</v>
      </c>
      <c r="T51" s="1">
        <f t="shared" si="2"/>
        <v>0</v>
      </c>
      <c r="U51" s="1">
        <f t="shared" si="3"/>
        <v>0</v>
      </c>
      <c r="X51" s="70" t="s">
        <v>311</v>
      </c>
    </row>
    <row r="52" spans="1:24" x14ac:dyDescent="0.4">
      <c r="A52" s="22"/>
      <c r="B52" s="8"/>
      <c r="C52" s="4"/>
      <c r="D52" s="4"/>
      <c r="E52" s="4"/>
      <c r="F52" s="4"/>
      <c r="G52" s="5"/>
      <c r="H52" s="72"/>
      <c r="I52" s="72"/>
      <c r="J52" s="8"/>
      <c r="K52" s="4"/>
      <c r="L52" s="4"/>
      <c r="M52" s="4"/>
      <c r="N52" s="4"/>
      <c r="O52" s="5"/>
      <c r="P52" s="22"/>
      <c r="R52" s="1">
        <f t="shared" si="0"/>
        <v>0</v>
      </c>
      <c r="S52" s="1">
        <f t="shared" si="1"/>
        <v>0</v>
      </c>
      <c r="T52" s="1">
        <f t="shared" si="2"/>
        <v>0</v>
      </c>
      <c r="U52" s="1">
        <f t="shared" si="3"/>
        <v>0</v>
      </c>
      <c r="X52" s="70" t="s">
        <v>312</v>
      </c>
    </row>
    <row r="53" spans="1:24" x14ac:dyDescent="0.4">
      <c r="A53" s="22"/>
      <c r="B53" s="8"/>
      <c r="C53" s="4"/>
      <c r="D53" s="4"/>
      <c r="E53" s="4"/>
      <c r="F53" s="4"/>
      <c r="G53" s="5"/>
      <c r="H53" s="72"/>
      <c r="I53" s="72"/>
      <c r="J53" s="8"/>
      <c r="K53" s="4"/>
      <c r="L53" s="4"/>
      <c r="M53" s="4"/>
      <c r="N53" s="4"/>
      <c r="O53" s="5"/>
      <c r="P53" s="22"/>
      <c r="R53" s="1">
        <f t="shared" si="0"/>
        <v>0</v>
      </c>
      <c r="S53" s="1">
        <f t="shared" si="1"/>
        <v>0</v>
      </c>
      <c r="T53" s="1">
        <f t="shared" si="2"/>
        <v>0</v>
      </c>
      <c r="U53" s="1">
        <f t="shared" si="3"/>
        <v>0</v>
      </c>
      <c r="X53" s="70" t="s">
        <v>313</v>
      </c>
    </row>
    <row r="54" spans="1:24" x14ac:dyDescent="0.4">
      <c r="A54" s="22"/>
      <c r="B54" s="8"/>
      <c r="C54" s="4"/>
      <c r="D54" s="4"/>
      <c r="E54" s="4"/>
      <c r="F54" s="4"/>
      <c r="G54" s="5"/>
      <c r="H54" s="72"/>
      <c r="I54" s="72"/>
      <c r="J54" s="8"/>
      <c r="K54" s="4"/>
      <c r="L54" s="4"/>
      <c r="M54" s="4"/>
      <c r="N54" s="4"/>
      <c r="O54" s="5"/>
      <c r="P54" s="22"/>
      <c r="R54" s="1">
        <f t="shared" si="0"/>
        <v>0</v>
      </c>
      <c r="S54" s="1">
        <f t="shared" si="1"/>
        <v>0</v>
      </c>
      <c r="T54" s="1">
        <f t="shared" si="2"/>
        <v>0</v>
      </c>
      <c r="U54" s="1">
        <f t="shared" si="3"/>
        <v>0</v>
      </c>
      <c r="X54" s="70" t="s">
        <v>314</v>
      </c>
    </row>
    <row r="55" spans="1:24" x14ac:dyDescent="0.4">
      <c r="A55" s="22"/>
      <c r="B55" s="8"/>
      <c r="C55" s="4"/>
      <c r="D55" s="4"/>
      <c r="E55" s="4"/>
      <c r="F55" s="4"/>
      <c r="G55" s="5"/>
      <c r="H55" s="72"/>
      <c r="I55" s="72"/>
      <c r="J55" s="8"/>
      <c r="K55" s="4"/>
      <c r="L55" s="4"/>
      <c r="M55" s="4"/>
      <c r="N55" s="4"/>
      <c r="O55" s="5"/>
      <c r="P55" s="22"/>
      <c r="R55" s="1">
        <f t="shared" si="0"/>
        <v>0</v>
      </c>
      <c r="S55" s="1">
        <f t="shared" si="1"/>
        <v>0</v>
      </c>
      <c r="T55" s="1">
        <f t="shared" si="2"/>
        <v>0</v>
      </c>
      <c r="U55" s="1">
        <f t="shared" si="3"/>
        <v>0</v>
      </c>
      <c r="X55" s="70" t="s">
        <v>315</v>
      </c>
    </row>
    <row r="56" spans="1:24" x14ac:dyDescent="0.4">
      <c r="A56" s="22"/>
      <c r="B56" s="8"/>
      <c r="C56" s="4"/>
      <c r="D56" s="4"/>
      <c r="E56" s="4"/>
      <c r="F56" s="4"/>
      <c r="G56" s="5"/>
      <c r="H56" s="72"/>
      <c r="I56" s="72"/>
      <c r="J56" s="8"/>
      <c r="K56" s="4"/>
      <c r="L56" s="4"/>
      <c r="M56" s="4"/>
      <c r="N56" s="4"/>
      <c r="O56" s="5"/>
      <c r="P56" s="22"/>
      <c r="R56" s="1">
        <f t="shared" si="0"/>
        <v>0</v>
      </c>
      <c r="S56" s="1">
        <f t="shared" si="1"/>
        <v>0</v>
      </c>
      <c r="T56" s="1">
        <f t="shared" si="2"/>
        <v>0</v>
      </c>
      <c r="U56" s="1">
        <f t="shared" si="3"/>
        <v>0</v>
      </c>
      <c r="X56" s="70" t="s">
        <v>316</v>
      </c>
    </row>
    <row r="57" spans="1:24" x14ac:dyDescent="0.4">
      <c r="A57" s="22"/>
      <c r="B57" s="8"/>
      <c r="C57" s="4"/>
      <c r="D57" s="4"/>
      <c r="E57" s="4"/>
      <c r="F57" s="4"/>
      <c r="G57" s="5"/>
      <c r="H57" s="72"/>
      <c r="I57" s="72"/>
      <c r="J57" s="8"/>
      <c r="K57" s="4"/>
      <c r="L57" s="4"/>
      <c r="M57" s="4"/>
      <c r="N57" s="4"/>
      <c r="O57" s="5"/>
      <c r="P57" s="22"/>
      <c r="R57" s="1">
        <f t="shared" si="0"/>
        <v>0</v>
      </c>
      <c r="S57" s="1">
        <f t="shared" si="1"/>
        <v>0</v>
      </c>
      <c r="T57" s="1">
        <f t="shared" si="2"/>
        <v>0</v>
      </c>
      <c r="U57" s="1">
        <f t="shared" si="3"/>
        <v>0</v>
      </c>
      <c r="X57" s="70" t="s">
        <v>317</v>
      </c>
    </row>
    <row r="58" spans="1:24" x14ac:dyDescent="0.4">
      <c r="A58" s="22"/>
      <c r="B58" s="8"/>
      <c r="C58" s="4"/>
      <c r="D58" s="4"/>
      <c r="E58" s="4"/>
      <c r="F58" s="4"/>
      <c r="G58" s="5"/>
      <c r="H58" s="72"/>
      <c r="I58" s="72"/>
      <c r="J58" s="8"/>
      <c r="K58" s="4"/>
      <c r="L58" s="4"/>
      <c r="M58" s="4"/>
      <c r="N58" s="4"/>
      <c r="O58" s="5"/>
      <c r="P58" s="22"/>
      <c r="R58" s="1">
        <f t="shared" si="0"/>
        <v>0</v>
      </c>
      <c r="S58" s="1">
        <f t="shared" si="1"/>
        <v>0</v>
      </c>
      <c r="T58" s="1">
        <f t="shared" si="2"/>
        <v>0</v>
      </c>
      <c r="U58" s="1">
        <f t="shared" si="3"/>
        <v>0</v>
      </c>
      <c r="X58" s="70" t="s">
        <v>318</v>
      </c>
    </row>
    <row r="59" spans="1:24" x14ac:dyDescent="0.4">
      <c r="A59" s="22"/>
      <c r="B59" s="8"/>
      <c r="C59" s="4"/>
      <c r="D59" s="4"/>
      <c r="E59" s="4"/>
      <c r="F59" s="4"/>
      <c r="G59" s="5"/>
      <c r="H59" s="72"/>
      <c r="I59" s="72"/>
      <c r="J59" s="8"/>
      <c r="K59" s="4"/>
      <c r="L59" s="4"/>
      <c r="M59" s="4"/>
      <c r="N59" s="4"/>
      <c r="O59" s="5"/>
      <c r="P59" s="22"/>
      <c r="R59" s="1">
        <f t="shared" si="0"/>
        <v>0</v>
      </c>
      <c r="S59" s="1">
        <f t="shared" si="1"/>
        <v>0</v>
      </c>
      <c r="T59" s="1">
        <f t="shared" si="2"/>
        <v>0</v>
      </c>
      <c r="U59" s="1">
        <f t="shared" si="3"/>
        <v>0</v>
      </c>
      <c r="X59" s="70" t="s">
        <v>319</v>
      </c>
    </row>
    <row r="60" spans="1:24" x14ac:dyDescent="0.4">
      <c r="A60" s="22"/>
      <c r="B60" s="8"/>
      <c r="C60" s="4"/>
      <c r="D60" s="4"/>
      <c r="E60" s="4"/>
      <c r="F60" s="4"/>
      <c r="G60" s="5"/>
      <c r="H60" s="72"/>
      <c r="I60" s="72"/>
      <c r="J60" s="8"/>
      <c r="K60" s="4"/>
      <c r="L60" s="4"/>
      <c r="M60" s="4"/>
      <c r="N60" s="4"/>
      <c r="O60" s="5"/>
      <c r="P60" s="22"/>
      <c r="R60" s="1">
        <f t="shared" si="0"/>
        <v>0</v>
      </c>
      <c r="S60" s="1">
        <f t="shared" si="1"/>
        <v>0</v>
      </c>
      <c r="T60" s="1">
        <f t="shared" si="2"/>
        <v>0</v>
      </c>
      <c r="U60" s="1">
        <f t="shared" si="3"/>
        <v>0</v>
      </c>
      <c r="X60" s="70" t="s">
        <v>320</v>
      </c>
    </row>
    <row r="61" spans="1:24" x14ac:dyDescent="0.4">
      <c r="A61" s="22"/>
      <c r="B61" s="8"/>
      <c r="C61" s="4"/>
      <c r="D61" s="4"/>
      <c r="E61" s="4"/>
      <c r="F61" s="4"/>
      <c r="G61" s="5"/>
      <c r="H61" s="72"/>
      <c r="I61" s="72"/>
      <c r="J61" s="8"/>
      <c r="K61" s="4"/>
      <c r="L61" s="4"/>
      <c r="M61" s="4"/>
      <c r="N61" s="4"/>
      <c r="O61" s="5"/>
      <c r="P61" s="22"/>
      <c r="R61" s="1">
        <f t="shared" si="0"/>
        <v>0</v>
      </c>
      <c r="S61" s="1">
        <f t="shared" si="1"/>
        <v>0</v>
      </c>
      <c r="T61" s="1">
        <f t="shared" si="2"/>
        <v>0</v>
      </c>
      <c r="U61" s="1">
        <f t="shared" si="3"/>
        <v>0</v>
      </c>
      <c r="X61" s="70" t="s">
        <v>321</v>
      </c>
    </row>
    <row r="62" spans="1:24" x14ac:dyDescent="0.4">
      <c r="A62" s="22"/>
      <c r="B62" s="8"/>
      <c r="C62" s="4"/>
      <c r="D62" s="4"/>
      <c r="E62" s="4"/>
      <c r="F62" s="4"/>
      <c r="G62" s="5"/>
      <c r="H62" s="72"/>
      <c r="I62" s="72"/>
      <c r="J62" s="8"/>
      <c r="K62" s="4"/>
      <c r="L62" s="4"/>
      <c r="M62" s="4"/>
      <c r="N62" s="4"/>
      <c r="O62" s="5"/>
      <c r="P62" s="22"/>
      <c r="R62" s="1">
        <f t="shared" si="0"/>
        <v>0</v>
      </c>
      <c r="S62" s="1">
        <f t="shared" si="1"/>
        <v>0</v>
      </c>
      <c r="T62" s="1">
        <f t="shared" si="2"/>
        <v>0</v>
      </c>
      <c r="U62" s="1">
        <f t="shared" si="3"/>
        <v>0</v>
      </c>
      <c r="X62" s="70" t="s">
        <v>322</v>
      </c>
    </row>
    <row r="63" spans="1:24" x14ac:dyDescent="0.4">
      <c r="A63" s="22"/>
      <c r="B63" s="8"/>
      <c r="C63" s="4"/>
      <c r="D63" s="4"/>
      <c r="E63" s="4"/>
      <c r="F63" s="4"/>
      <c r="G63" s="5"/>
      <c r="H63" s="72"/>
      <c r="I63" s="72"/>
      <c r="J63" s="8"/>
      <c r="K63" s="4"/>
      <c r="L63" s="4"/>
      <c r="M63" s="4"/>
      <c r="N63" s="4"/>
      <c r="O63" s="5"/>
      <c r="P63" s="22"/>
      <c r="R63" s="1">
        <f t="shared" si="0"/>
        <v>0</v>
      </c>
      <c r="S63" s="1">
        <f t="shared" si="1"/>
        <v>0</v>
      </c>
      <c r="T63" s="1">
        <f t="shared" si="2"/>
        <v>0</v>
      </c>
      <c r="U63" s="1">
        <f t="shared" si="3"/>
        <v>0</v>
      </c>
      <c r="X63" s="70" t="s">
        <v>323</v>
      </c>
    </row>
    <row r="64" spans="1:24" x14ac:dyDescent="0.4">
      <c r="A64" s="22"/>
      <c r="B64" s="8"/>
      <c r="C64" s="4"/>
      <c r="D64" s="4"/>
      <c r="E64" s="4"/>
      <c r="F64" s="4"/>
      <c r="G64" s="5"/>
      <c r="H64" s="72"/>
      <c r="I64" s="72"/>
      <c r="J64" s="8"/>
      <c r="K64" s="4"/>
      <c r="L64" s="4"/>
      <c r="M64" s="4"/>
      <c r="N64" s="4"/>
      <c r="O64" s="5"/>
      <c r="P64" s="22"/>
      <c r="R64" s="1">
        <f t="shared" si="0"/>
        <v>0</v>
      </c>
      <c r="S64" s="1">
        <f t="shared" si="1"/>
        <v>0</v>
      </c>
      <c r="T64" s="1">
        <f t="shared" si="2"/>
        <v>0</v>
      </c>
      <c r="U64" s="1">
        <f t="shared" si="3"/>
        <v>0</v>
      </c>
      <c r="X64" s="70" t="s">
        <v>324</v>
      </c>
    </row>
    <row r="65" spans="1:24" x14ac:dyDescent="0.4">
      <c r="A65" s="22"/>
      <c r="B65" s="8"/>
      <c r="C65" s="4"/>
      <c r="D65" s="4"/>
      <c r="E65" s="4"/>
      <c r="F65" s="4"/>
      <c r="G65" s="5"/>
      <c r="H65" s="72"/>
      <c r="I65" s="72"/>
      <c r="J65" s="8"/>
      <c r="K65" s="4"/>
      <c r="L65" s="4"/>
      <c r="M65" s="4"/>
      <c r="N65" s="4"/>
      <c r="O65" s="5"/>
      <c r="P65" s="22"/>
      <c r="R65" s="1">
        <f t="shared" si="0"/>
        <v>0</v>
      </c>
      <c r="S65" s="1">
        <f t="shared" si="1"/>
        <v>0</v>
      </c>
      <c r="T65" s="1">
        <f t="shared" si="2"/>
        <v>0</v>
      </c>
      <c r="U65" s="1">
        <f t="shared" si="3"/>
        <v>0</v>
      </c>
      <c r="X65" s="70" t="s">
        <v>325</v>
      </c>
    </row>
    <row r="66" spans="1:24" x14ac:dyDescent="0.4">
      <c r="A66" s="22"/>
      <c r="B66" s="8"/>
      <c r="C66" s="4"/>
      <c r="D66" s="4"/>
      <c r="E66" s="4"/>
      <c r="F66" s="4"/>
      <c r="G66" s="5"/>
      <c r="H66" s="72"/>
      <c r="I66" s="72"/>
      <c r="J66" s="8"/>
      <c r="K66" s="4"/>
      <c r="L66" s="4"/>
      <c r="M66" s="4"/>
      <c r="N66" s="4"/>
      <c r="O66" s="5"/>
      <c r="P66" s="22"/>
      <c r="R66" s="1">
        <f t="shared" si="0"/>
        <v>0</v>
      </c>
      <c r="S66" s="1">
        <f t="shared" si="1"/>
        <v>0</v>
      </c>
      <c r="T66" s="1">
        <f t="shared" si="2"/>
        <v>0</v>
      </c>
      <c r="U66" s="1">
        <f t="shared" si="3"/>
        <v>0</v>
      </c>
      <c r="X66" s="70" t="s">
        <v>326</v>
      </c>
    </row>
    <row r="67" spans="1:24" x14ac:dyDescent="0.4">
      <c r="A67" s="22"/>
      <c r="B67" s="8"/>
      <c r="C67" s="4"/>
      <c r="D67" s="4"/>
      <c r="E67" s="4"/>
      <c r="F67" s="4"/>
      <c r="G67" s="5"/>
      <c r="H67" s="72"/>
      <c r="I67" s="72"/>
      <c r="J67" s="8"/>
      <c r="K67" s="4"/>
      <c r="L67" s="4"/>
      <c r="M67" s="4"/>
      <c r="N67" s="4"/>
      <c r="O67" s="5"/>
      <c r="P67" s="22"/>
      <c r="R67" s="1">
        <f t="shared" si="0"/>
        <v>0</v>
      </c>
      <c r="S67" s="1">
        <f t="shared" si="1"/>
        <v>0</v>
      </c>
      <c r="T67" s="1">
        <f t="shared" si="2"/>
        <v>0</v>
      </c>
      <c r="U67" s="1">
        <f t="shared" si="3"/>
        <v>0</v>
      </c>
      <c r="X67" s="136" t="s">
        <v>327</v>
      </c>
    </row>
    <row r="68" spans="1:24" x14ac:dyDescent="0.4">
      <c r="A68" s="22"/>
      <c r="B68" s="8"/>
      <c r="C68" s="4"/>
      <c r="D68" s="4"/>
      <c r="E68" s="4"/>
      <c r="F68" s="4"/>
      <c r="G68" s="5"/>
      <c r="H68" s="72"/>
      <c r="I68" s="72"/>
      <c r="J68" s="8"/>
      <c r="K68" s="4"/>
      <c r="L68" s="4"/>
      <c r="M68" s="4"/>
      <c r="N68" s="4"/>
      <c r="O68" s="5"/>
      <c r="P68" s="22"/>
      <c r="R68" s="1">
        <f t="shared" si="0"/>
        <v>0</v>
      </c>
      <c r="S68" s="1">
        <f t="shared" si="1"/>
        <v>0</v>
      </c>
      <c r="T68" s="1">
        <f t="shared" si="2"/>
        <v>0</v>
      </c>
      <c r="U68" s="1">
        <f t="shared" si="3"/>
        <v>0</v>
      </c>
      <c r="X68" s="70" t="s">
        <v>328</v>
      </c>
    </row>
    <row r="69" spans="1:24" x14ac:dyDescent="0.4">
      <c r="A69" s="22"/>
      <c r="B69" s="8"/>
      <c r="C69" s="4"/>
      <c r="D69" s="4"/>
      <c r="E69" s="4"/>
      <c r="F69" s="4"/>
      <c r="G69" s="5"/>
      <c r="H69" s="72"/>
      <c r="I69" s="72"/>
      <c r="J69" s="8"/>
      <c r="K69" s="4"/>
      <c r="L69" s="4"/>
      <c r="M69" s="4"/>
      <c r="N69" s="4"/>
      <c r="O69" s="5"/>
      <c r="P69" s="22"/>
      <c r="R69" s="1">
        <f t="shared" si="0"/>
        <v>0</v>
      </c>
      <c r="S69" s="1">
        <f t="shared" si="1"/>
        <v>0</v>
      </c>
      <c r="T69" s="1">
        <f t="shared" si="2"/>
        <v>0</v>
      </c>
      <c r="U69" s="1">
        <f t="shared" si="3"/>
        <v>0</v>
      </c>
      <c r="X69" s="70" t="s">
        <v>329</v>
      </c>
    </row>
    <row r="70" spans="1:24" x14ac:dyDescent="0.4">
      <c r="A70" s="22"/>
      <c r="B70" s="8"/>
      <c r="C70" s="4"/>
      <c r="D70" s="4"/>
      <c r="E70" s="4"/>
      <c r="F70" s="4"/>
      <c r="G70" s="5"/>
      <c r="H70" s="72"/>
      <c r="I70" s="72"/>
      <c r="J70" s="8"/>
      <c r="K70" s="4"/>
      <c r="L70" s="4"/>
      <c r="M70" s="4"/>
      <c r="N70" s="4"/>
      <c r="O70" s="5"/>
      <c r="P70" s="22"/>
      <c r="R70" s="1">
        <f t="shared" si="0"/>
        <v>0</v>
      </c>
      <c r="S70" s="1">
        <f t="shared" si="1"/>
        <v>0</v>
      </c>
      <c r="T70" s="1">
        <f t="shared" si="2"/>
        <v>0</v>
      </c>
      <c r="U70" s="1">
        <f t="shared" si="3"/>
        <v>0</v>
      </c>
      <c r="X70" s="70" t="s">
        <v>330</v>
      </c>
    </row>
    <row r="71" spans="1:24" x14ac:dyDescent="0.4">
      <c r="A71" s="22"/>
      <c r="B71" s="8"/>
      <c r="C71" s="4"/>
      <c r="D71" s="4"/>
      <c r="E71" s="4"/>
      <c r="F71" s="4"/>
      <c r="G71" s="5"/>
      <c r="H71" s="72"/>
      <c r="I71" s="72"/>
      <c r="J71" s="8"/>
      <c r="K71" s="4"/>
      <c r="L71" s="4"/>
      <c r="M71" s="4"/>
      <c r="N71" s="4"/>
      <c r="O71" s="5"/>
      <c r="P71" s="22"/>
      <c r="R71" s="1">
        <f t="shared" si="0"/>
        <v>0</v>
      </c>
      <c r="S71" s="1">
        <f t="shared" si="1"/>
        <v>0</v>
      </c>
      <c r="T71" s="1">
        <f t="shared" si="2"/>
        <v>0</v>
      </c>
      <c r="U71" s="1">
        <f t="shared" si="3"/>
        <v>0</v>
      </c>
      <c r="X71" s="70" t="s">
        <v>331</v>
      </c>
    </row>
    <row r="72" spans="1:24" x14ac:dyDescent="0.4">
      <c r="A72" s="22"/>
      <c r="B72" s="8"/>
      <c r="C72" s="4"/>
      <c r="D72" s="4"/>
      <c r="E72" s="4"/>
      <c r="F72" s="4"/>
      <c r="G72" s="5"/>
      <c r="H72" s="72"/>
      <c r="I72" s="72"/>
      <c r="J72" s="8"/>
      <c r="K72" s="4"/>
      <c r="L72" s="4"/>
      <c r="M72" s="4"/>
      <c r="N72" s="4"/>
      <c r="O72" s="5"/>
      <c r="P72" s="22"/>
      <c r="R72" s="1">
        <f t="shared" si="0"/>
        <v>0</v>
      </c>
      <c r="S72" s="1">
        <f t="shared" si="1"/>
        <v>0</v>
      </c>
      <c r="T72" s="1">
        <f t="shared" si="2"/>
        <v>0</v>
      </c>
      <c r="U72" s="1">
        <f t="shared" si="3"/>
        <v>0</v>
      </c>
      <c r="X72" s="70" t="s">
        <v>350</v>
      </c>
    </row>
    <row r="73" spans="1:24" x14ac:dyDescent="0.4">
      <c r="A73" s="22"/>
      <c r="B73" s="8"/>
      <c r="C73" s="4"/>
      <c r="D73" s="4"/>
      <c r="E73" s="4"/>
      <c r="F73" s="4"/>
      <c r="G73" s="5"/>
      <c r="H73" s="72"/>
      <c r="I73" s="72"/>
      <c r="J73" s="8"/>
      <c r="K73" s="4"/>
      <c r="L73" s="4"/>
      <c r="M73" s="4"/>
      <c r="N73" s="4"/>
      <c r="O73" s="5"/>
      <c r="P73" s="22"/>
      <c r="R73" s="1">
        <f t="shared" si="0"/>
        <v>0</v>
      </c>
      <c r="S73" s="1">
        <f t="shared" si="1"/>
        <v>0</v>
      </c>
      <c r="T73" s="1">
        <f t="shared" si="2"/>
        <v>0</v>
      </c>
      <c r="U73" s="1">
        <f t="shared" si="3"/>
        <v>0</v>
      </c>
      <c r="X73" s="70" t="s">
        <v>351</v>
      </c>
    </row>
    <row r="74" spans="1:24" x14ac:dyDescent="0.4">
      <c r="A74" s="22"/>
      <c r="B74" s="8"/>
      <c r="C74" s="4"/>
      <c r="D74" s="4"/>
      <c r="E74" s="4"/>
      <c r="F74" s="4"/>
      <c r="G74" s="5"/>
      <c r="H74" s="72"/>
      <c r="I74" s="72"/>
      <c r="J74" s="8"/>
      <c r="K74" s="4"/>
      <c r="L74" s="4"/>
      <c r="M74" s="4"/>
      <c r="N74" s="4"/>
      <c r="O74" s="5"/>
      <c r="P74" s="22"/>
      <c r="R74" s="1">
        <f t="shared" si="0"/>
        <v>0</v>
      </c>
      <c r="S74" s="1">
        <f t="shared" si="1"/>
        <v>0</v>
      </c>
      <c r="T74" s="1">
        <f t="shared" si="2"/>
        <v>0</v>
      </c>
      <c r="U74" s="1">
        <f t="shared" si="3"/>
        <v>0</v>
      </c>
      <c r="X74" s="70" t="s">
        <v>166</v>
      </c>
    </row>
    <row r="75" spans="1:24" x14ac:dyDescent="0.4">
      <c r="A75" s="22"/>
      <c r="B75" s="8"/>
      <c r="C75" s="4"/>
      <c r="D75" s="4"/>
      <c r="E75" s="4"/>
      <c r="F75" s="4"/>
      <c r="G75" s="5"/>
      <c r="H75" s="72"/>
      <c r="I75" s="72"/>
      <c r="J75" s="8"/>
      <c r="K75" s="4"/>
      <c r="L75" s="4"/>
      <c r="M75" s="4"/>
      <c r="N75" s="4"/>
      <c r="O75" s="5"/>
      <c r="P75" s="22"/>
      <c r="R75" s="1">
        <f t="shared" si="0"/>
        <v>0</v>
      </c>
      <c r="S75" s="1">
        <f t="shared" si="1"/>
        <v>0</v>
      </c>
      <c r="T75" s="1">
        <f t="shared" si="2"/>
        <v>0</v>
      </c>
      <c r="U75" s="1">
        <f t="shared" si="3"/>
        <v>0</v>
      </c>
      <c r="X75" s="70" t="s">
        <v>167</v>
      </c>
    </row>
    <row r="76" spans="1:24" x14ac:dyDescent="0.4">
      <c r="A76" s="22"/>
      <c r="B76" s="8"/>
      <c r="C76" s="4"/>
      <c r="D76" s="4"/>
      <c r="E76" s="4"/>
      <c r="F76" s="4"/>
      <c r="G76" s="5"/>
      <c r="H76" s="72"/>
      <c r="I76" s="72"/>
      <c r="J76" s="8"/>
      <c r="K76" s="4"/>
      <c r="L76" s="4"/>
      <c r="M76" s="4"/>
      <c r="N76" s="4"/>
      <c r="O76" s="5"/>
      <c r="P76" s="22"/>
      <c r="R76" s="1">
        <f t="shared" si="0"/>
        <v>0</v>
      </c>
      <c r="S76" s="1">
        <f t="shared" si="1"/>
        <v>0</v>
      </c>
      <c r="T76" s="1">
        <f t="shared" si="2"/>
        <v>0</v>
      </c>
      <c r="U76" s="1">
        <f t="shared" si="3"/>
        <v>0</v>
      </c>
      <c r="X76" s="70" t="s">
        <v>168</v>
      </c>
    </row>
    <row r="77" spans="1:24" x14ac:dyDescent="0.4">
      <c r="A77" s="22"/>
      <c r="B77" s="8"/>
      <c r="C77" s="4"/>
      <c r="D77" s="4"/>
      <c r="E77" s="4"/>
      <c r="F77" s="4"/>
      <c r="G77" s="5"/>
      <c r="H77" s="72"/>
      <c r="I77" s="72"/>
      <c r="J77" s="8"/>
      <c r="K77" s="4"/>
      <c r="L77" s="4"/>
      <c r="M77" s="4"/>
      <c r="N77" s="4"/>
      <c r="O77" s="5"/>
      <c r="P77" s="22"/>
      <c r="R77" s="1">
        <f t="shared" si="0"/>
        <v>0</v>
      </c>
      <c r="S77" s="1">
        <f t="shared" si="1"/>
        <v>0</v>
      </c>
      <c r="T77" s="1">
        <f t="shared" si="2"/>
        <v>0</v>
      </c>
      <c r="U77" s="1">
        <f t="shared" si="3"/>
        <v>0</v>
      </c>
      <c r="X77" s="70" t="s">
        <v>169</v>
      </c>
    </row>
    <row r="78" spans="1:24" x14ac:dyDescent="0.4">
      <c r="A78" s="22"/>
      <c r="B78" s="8"/>
      <c r="C78" s="4"/>
      <c r="D78" s="4"/>
      <c r="E78" s="4"/>
      <c r="F78" s="4"/>
      <c r="G78" s="5"/>
      <c r="H78" s="72"/>
      <c r="I78" s="72"/>
      <c r="J78" s="8"/>
      <c r="K78" s="4"/>
      <c r="L78" s="4"/>
      <c r="M78" s="4"/>
      <c r="N78" s="4"/>
      <c r="O78" s="5"/>
      <c r="P78" s="22"/>
      <c r="R78" s="1">
        <f t="shared" si="0"/>
        <v>0</v>
      </c>
      <c r="S78" s="1">
        <f t="shared" si="1"/>
        <v>0</v>
      </c>
      <c r="T78" s="1">
        <f t="shared" si="2"/>
        <v>0</v>
      </c>
      <c r="U78" s="1">
        <f t="shared" si="3"/>
        <v>0</v>
      </c>
      <c r="X78" s="70" t="s">
        <v>170</v>
      </c>
    </row>
    <row r="79" spans="1:24" x14ac:dyDescent="0.4">
      <c r="A79" s="22"/>
      <c r="B79" s="8"/>
      <c r="C79" s="4"/>
      <c r="D79" s="4"/>
      <c r="E79" s="4"/>
      <c r="F79" s="4"/>
      <c r="G79" s="5"/>
      <c r="H79" s="72"/>
      <c r="I79" s="72"/>
      <c r="J79" s="8"/>
      <c r="K79" s="4"/>
      <c r="L79" s="4"/>
      <c r="M79" s="4"/>
      <c r="N79" s="4"/>
      <c r="O79" s="5"/>
      <c r="P79" s="22"/>
      <c r="R79" s="1">
        <f t="shared" si="0"/>
        <v>0</v>
      </c>
      <c r="S79" s="1">
        <f t="shared" si="1"/>
        <v>0</v>
      </c>
      <c r="T79" s="1">
        <f t="shared" si="2"/>
        <v>0</v>
      </c>
      <c r="U79" s="1">
        <f t="shared" si="3"/>
        <v>0</v>
      </c>
      <c r="X79" s="70" t="s">
        <v>171</v>
      </c>
    </row>
    <row r="80" spans="1:24" x14ac:dyDescent="0.4">
      <c r="A80" s="22"/>
      <c r="B80" s="8"/>
      <c r="C80" s="4"/>
      <c r="D80" s="4"/>
      <c r="E80" s="4"/>
      <c r="F80" s="4"/>
      <c r="G80" s="5"/>
      <c r="H80" s="72"/>
      <c r="I80" s="72"/>
      <c r="J80" s="8"/>
      <c r="K80" s="4"/>
      <c r="L80" s="4"/>
      <c r="M80" s="4"/>
      <c r="N80" s="4"/>
      <c r="O80" s="5"/>
      <c r="P80" s="22"/>
      <c r="R80" s="1">
        <f t="shared" si="0"/>
        <v>0</v>
      </c>
      <c r="S80" s="1">
        <f t="shared" si="1"/>
        <v>0</v>
      </c>
      <c r="T80" s="1">
        <f t="shared" si="2"/>
        <v>0</v>
      </c>
      <c r="U80" s="1">
        <f t="shared" si="3"/>
        <v>0</v>
      </c>
      <c r="X80" s="70" t="s">
        <v>172</v>
      </c>
    </row>
    <row r="81" spans="1:24" x14ac:dyDescent="0.4">
      <c r="A81" s="22"/>
      <c r="B81" s="8"/>
      <c r="C81" s="4"/>
      <c r="D81" s="4"/>
      <c r="E81" s="4"/>
      <c r="F81" s="4"/>
      <c r="G81" s="5"/>
      <c r="H81" s="72"/>
      <c r="I81" s="72"/>
      <c r="J81" s="8"/>
      <c r="K81" s="4"/>
      <c r="L81" s="4"/>
      <c r="M81" s="4"/>
      <c r="N81" s="4"/>
      <c r="O81" s="5"/>
      <c r="P81" s="22"/>
      <c r="R81" s="1">
        <f t="shared" si="0"/>
        <v>0</v>
      </c>
      <c r="S81" s="1">
        <f t="shared" si="1"/>
        <v>0</v>
      </c>
      <c r="T81" s="1">
        <f t="shared" si="2"/>
        <v>0</v>
      </c>
      <c r="U81" s="1">
        <f t="shared" si="3"/>
        <v>0</v>
      </c>
      <c r="X81" s="70" t="s">
        <v>173</v>
      </c>
    </row>
    <row r="82" spans="1:24" x14ac:dyDescent="0.4">
      <c r="A82" s="22"/>
      <c r="B82" s="8"/>
      <c r="C82" s="4"/>
      <c r="D82" s="4"/>
      <c r="E82" s="4"/>
      <c r="F82" s="4"/>
      <c r="G82" s="5"/>
      <c r="H82" s="72"/>
      <c r="I82" s="72"/>
      <c r="J82" s="8"/>
      <c r="K82" s="4"/>
      <c r="L82" s="4"/>
      <c r="M82" s="4"/>
      <c r="N82" s="4"/>
      <c r="O82" s="5"/>
      <c r="P82" s="22"/>
      <c r="R82" s="1">
        <f t="shared" si="0"/>
        <v>0</v>
      </c>
      <c r="S82" s="1">
        <f t="shared" si="1"/>
        <v>0</v>
      </c>
      <c r="T82" s="1">
        <f t="shared" si="2"/>
        <v>0</v>
      </c>
      <c r="U82" s="1">
        <f t="shared" si="3"/>
        <v>0</v>
      </c>
      <c r="X82" s="70" t="s">
        <v>174</v>
      </c>
    </row>
    <row r="83" spans="1:24" x14ac:dyDescent="0.4">
      <c r="A83" s="22"/>
      <c r="B83" s="8"/>
      <c r="C83" s="4"/>
      <c r="D83" s="4"/>
      <c r="E83" s="4"/>
      <c r="F83" s="4"/>
      <c r="G83" s="5"/>
      <c r="H83" s="72"/>
      <c r="I83" s="72"/>
      <c r="J83" s="8"/>
      <c r="K83" s="4"/>
      <c r="L83" s="4"/>
      <c r="M83" s="4"/>
      <c r="N83" s="4"/>
      <c r="O83" s="5"/>
      <c r="P83" s="22"/>
      <c r="R83" s="1">
        <f t="shared" si="0"/>
        <v>0</v>
      </c>
      <c r="S83" s="1">
        <f t="shared" si="1"/>
        <v>0</v>
      </c>
      <c r="T83" s="1">
        <f t="shared" si="2"/>
        <v>0</v>
      </c>
      <c r="U83" s="1">
        <f t="shared" si="3"/>
        <v>0</v>
      </c>
      <c r="X83" s="70" t="s">
        <v>175</v>
      </c>
    </row>
    <row r="84" spans="1:24" x14ac:dyDescent="0.4">
      <c r="A84" s="22"/>
      <c r="B84" s="8"/>
      <c r="C84" s="4"/>
      <c r="D84" s="4"/>
      <c r="E84" s="4"/>
      <c r="F84" s="4"/>
      <c r="G84" s="5"/>
      <c r="H84" s="72"/>
      <c r="I84" s="72"/>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70" t="s">
        <v>176</v>
      </c>
    </row>
    <row r="85" spans="1:24" x14ac:dyDescent="0.4">
      <c r="A85" s="22"/>
      <c r="B85" s="8"/>
      <c r="C85" s="4"/>
      <c r="D85" s="4"/>
      <c r="E85" s="4"/>
      <c r="F85" s="4"/>
      <c r="G85" s="5"/>
      <c r="H85" s="72"/>
      <c r="I85" s="72"/>
      <c r="J85" s="8"/>
      <c r="K85" s="4"/>
      <c r="L85" s="4"/>
      <c r="M85" s="4"/>
      <c r="N85" s="4"/>
      <c r="O85" s="5"/>
      <c r="P85" s="22"/>
      <c r="R85" s="1">
        <f t="shared" si="4"/>
        <v>0</v>
      </c>
      <c r="S85" s="1">
        <f t="shared" si="5"/>
        <v>0</v>
      </c>
      <c r="T85" s="1">
        <f t="shared" si="6"/>
        <v>0</v>
      </c>
      <c r="U85" s="1">
        <f t="shared" si="7"/>
        <v>0</v>
      </c>
      <c r="X85" s="70" t="s">
        <v>177</v>
      </c>
    </row>
    <row r="86" spans="1:24" x14ac:dyDescent="0.4">
      <c r="A86" s="22"/>
      <c r="B86" s="8"/>
      <c r="C86" s="4"/>
      <c r="D86" s="4"/>
      <c r="E86" s="4"/>
      <c r="F86" s="4"/>
      <c r="G86" s="5"/>
      <c r="H86" s="72"/>
      <c r="I86" s="72"/>
      <c r="J86" s="8"/>
      <c r="K86" s="4"/>
      <c r="L86" s="4"/>
      <c r="M86" s="4"/>
      <c r="N86" s="4"/>
      <c r="O86" s="5"/>
      <c r="P86" s="22"/>
      <c r="R86" s="1">
        <f t="shared" si="4"/>
        <v>0</v>
      </c>
      <c r="S86" s="1">
        <f t="shared" si="5"/>
        <v>0</v>
      </c>
      <c r="T86" s="1">
        <f t="shared" si="6"/>
        <v>0</v>
      </c>
      <c r="U86" s="1">
        <f t="shared" si="7"/>
        <v>0</v>
      </c>
      <c r="X86" s="70" t="s">
        <v>178</v>
      </c>
    </row>
    <row r="87" spans="1:24" x14ac:dyDescent="0.4">
      <c r="A87" s="22"/>
      <c r="B87" s="8"/>
      <c r="C87" s="4"/>
      <c r="D87" s="4"/>
      <c r="E87" s="4"/>
      <c r="F87" s="4"/>
      <c r="G87" s="5"/>
      <c r="H87" s="72"/>
      <c r="I87" s="72"/>
      <c r="J87" s="8"/>
      <c r="K87" s="4"/>
      <c r="L87" s="4"/>
      <c r="M87" s="4"/>
      <c r="N87" s="4"/>
      <c r="O87" s="5"/>
      <c r="P87" s="22"/>
      <c r="R87" s="1">
        <f t="shared" si="4"/>
        <v>0</v>
      </c>
      <c r="S87" s="1">
        <f t="shared" si="5"/>
        <v>0</v>
      </c>
      <c r="T87" s="1">
        <f t="shared" si="6"/>
        <v>0</v>
      </c>
      <c r="U87" s="1">
        <f t="shared" si="7"/>
        <v>0</v>
      </c>
      <c r="X87" s="70" t="s">
        <v>179</v>
      </c>
    </row>
    <row r="88" spans="1:24" x14ac:dyDescent="0.4">
      <c r="A88" s="22"/>
      <c r="B88" s="8"/>
      <c r="C88" s="4"/>
      <c r="D88" s="4"/>
      <c r="E88" s="4"/>
      <c r="F88" s="4"/>
      <c r="G88" s="5"/>
      <c r="H88" s="72"/>
      <c r="I88" s="72"/>
      <c r="J88" s="8"/>
      <c r="K88" s="4"/>
      <c r="L88" s="4"/>
      <c r="M88" s="4"/>
      <c r="N88" s="4"/>
      <c r="O88" s="5"/>
      <c r="P88" s="22"/>
      <c r="R88" s="1">
        <f t="shared" si="4"/>
        <v>0</v>
      </c>
      <c r="S88" s="1">
        <f t="shared" si="5"/>
        <v>0</v>
      </c>
      <c r="T88" s="1">
        <f t="shared" si="6"/>
        <v>0</v>
      </c>
      <c r="U88" s="1">
        <f t="shared" si="7"/>
        <v>0</v>
      </c>
      <c r="X88" s="70" t="s">
        <v>180</v>
      </c>
    </row>
    <row r="89" spans="1:24" x14ac:dyDescent="0.4">
      <c r="A89" s="22"/>
      <c r="B89" s="8"/>
      <c r="C89" s="4"/>
      <c r="D89" s="4"/>
      <c r="E89" s="4"/>
      <c r="F89" s="4"/>
      <c r="G89" s="5"/>
      <c r="H89" s="72"/>
      <c r="I89" s="72"/>
      <c r="J89" s="8"/>
      <c r="K89" s="4"/>
      <c r="L89" s="4"/>
      <c r="M89" s="4"/>
      <c r="N89" s="4"/>
      <c r="O89" s="5"/>
      <c r="P89" s="22"/>
      <c r="R89" s="1">
        <f t="shared" si="4"/>
        <v>0</v>
      </c>
      <c r="S89" s="1">
        <f t="shared" si="5"/>
        <v>0</v>
      </c>
      <c r="T89" s="1">
        <f t="shared" si="6"/>
        <v>0</v>
      </c>
      <c r="U89" s="1">
        <f t="shared" si="7"/>
        <v>0</v>
      </c>
      <c r="X89" s="70" t="s">
        <v>181</v>
      </c>
    </row>
    <row r="90" spans="1:24" x14ac:dyDescent="0.4">
      <c r="A90" s="22"/>
      <c r="B90" s="8"/>
      <c r="C90" s="4"/>
      <c r="D90" s="4"/>
      <c r="E90" s="4"/>
      <c r="F90" s="4"/>
      <c r="G90" s="5"/>
      <c r="H90" s="72"/>
      <c r="I90" s="72"/>
      <c r="J90" s="8"/>
      <c r="K90" s="4"/>
      <c r="L90" s="4"/>
      <c r="M90" s="4"/>
      <c r="N90" s="4"/>
      <c r="O90" s="5"/>
      <c r="P90" s="22"/>
      <c r="R90" s="1">
        <f t="shared" si="4"/>
        <v>0</v>
      </c>
      <c r="S90" s="1">
        <f t="shared" si="5"/>
        <v>0</v>
      </c>
      <c r="T90" s="1">
        <f t="shared" si="6"/>
        <v>0</v>
      </c>
      <c r="U90" s="1">
        <f t="shared" si="7"/>
        <v>0</v>
      </c>
      <c r="X90" s="70" t="s">
        <v>182</v>
      </c>
    </row>
    <row r="91" spans="1:24" x14ac:dyDescent="0.4">
      <c r="A91" s="22"/>
      <c r="B91" s="8"/>
      <c r="C91" s="4"/>
      <c r="D91" s="4"/>
      <c r="E91" s="4"/>
      <c r="F91" s="4"/>
      <c r="G91" s="5"/>
      <c r="H91" s="72"/>
      <c r="I91" s="72"/>
      <c r="J91" s="8"/>
      <c r="K91" s="4"/>
      <c r="L91" s="4"/>
      <c r="M91" s="4"/>
      <c r="N91" s="4"/>
      <c r="O91" s="5"/>
      <c r="P91" s="22"/>
      <c r="R91" s="1">
        <f t="shared" si="4"/>
        <v>0</v>
      </c>
      <c r="S91" s="1">
        <f t="shared" si="5"/>
        <v>0</v>
      </c>
      <c r="T91" s="1">
        <f t="shared" si="6"/>
        <v>0</v>
      </c>
      <c r="U91" s="1">
        <f t="shared" si="7"/>
        <v>0</v>
      </c>
      <c r="X91" s="70" t="s">
        <v>183</v>
      </c>
    </row>
    <row r="92" spans="1:24" x14ac:dyDescent="0.4">
      <c r="A92" s="22"/>
      <c r="B92" s="8"/>
      <c r="C92" s="4"/>
      <c r="D92" s="4"/>
      <c r="E92" s="4"/>
      <c r="F92" s="4"/>
      <c r="G92" s="5"/>
      <c r="H92" s="72"/>
      <c r="I92" s="72"/>
      <c r="J92" s="8"/>
      <c r="K92" s="4"/>
      <c r="L92" s="4"/>
      <c r="M92" s="4"/>
      <c r="N92" s="4"/>
      <c r="O92" s="5"/>
      <c r="P92" s="22"/>
      <c r="R92" s="1">
        <f t="shared" si="4"/>
        <v>0</v>
      </c>
      <c r="S92" s="1">
        <f t="shared" si="5"/>
        <v>0</v>
      </c>
      <c r="T92" s="1">
        <f t="shared" si="6"/>
        <v>0</v>
      </c>
      <c r="U92" s="1">
        <f t="shared" si="7"/>
        <v>0</v>
      </c>
      <c r="X92" s="70" t="s">
        <v>184</v>
      </c>
    </row>
    <row r="93" spans="1:24" x14ac:dyDescent="0.4">
      <c r="A93" s="22"/>
      <c r="B93" s="8"/>
      <c r="C93" s="4"/>
      <c r="D93" s="4"/>
      <c r="E93" s="4"/>
      <c r="F93" s="4"/>
      <c r="G93" s="5"/>
      <c r="H93" s="72"/>
      <c r="I93" s="72"/>
      <c r="J93" s="8"/>
      <c r="K93" s="4"/>
      <c r="L93" s="4"/>
      <c r="M93" s="4"/>
      <c r="N93" s="4"/>
      <c r="O93" s="5"/>
      <c r="P93" s="22"/>
      <c r="R93" s="1">
        <f t="shared" si="4"/>
        <v>0</v>
      </c>
      <c r="S93" s="1">
        <f t="shared" si="5"/>
        <v>0</v>
      </c>
      <c r="T93" s="1">
        <f t="shared" si="6"/>
        <v>0</v>
      </c>
      <c r="U93" s="1">
        <f t="shared" si="7"/>
        <v>0</v>
      </c>
      <c r="X93" s="70" t="s">
        <v>185</v>
      </c>
    </row>
    <row r="94" spans="1:24" x14ac:dyDescent="0.4">
      <c r="A94" s="22"/>
      <c r="B94" s="8"/>
      <c r="C94" s="4"/>
      <c r="D94" s="4"/>
      <c r="E94" s="4"/>
      <c r="F94" s="4"/>
      <c r="G94" s="5"/>
      <c r="H94" s="72"/>
      <c r="I94" s="72"/>
      <c r="J94" s="8"/>
      <c r="K94" s="4"/>
      <c r="L94" s="4"/>
      <c r="M94" s="4"/>
      <c r="N94" s="4"/>
      <c r="O94" s="5"/>
      <c r="P94" s="22"/>
      <c r="R94" s="1">
        <f t="shared" si="4"/>
        <v>0</v>
      </c>
      <c r="S94" s="1">
        <f t="shared" si="5"/>
        <v>0</v>
      </c>
      <c r="T94" s="1">
        <f t="shared" si="6"/>
        <v>0</v>
      </c>
      <c r="U94" s="1">
        <f t="shared" si="7"/>
        <v>0</v>
      </c>
      <c r="X94" s="70" t="s">
        <v>186</v>
      </c>
    </row>
    <row r="95" spans="1:24" x14ac:dyDescent="0.4">
      <c r="A95" s="22"/>
      <c r="B95" s="8"/>
      <c r="C95" s="4"/>
      <c r="D95" s="4"/>
      <c r="E95" s="4"/>
      <c r="F95" s="4"/>
      <c r="G95" s="5"/>
      <c r="H95" s="72"/>
      <c r="I95" s="72"/>
      <c r="J95" s="8"/>
      <c r="K95" s="4"/>
      <c r="L95" s="4"/>
      <c r="M95" s="4"/>
      <c r="N95" s="4"/>
      <c r="O95" s="5"/>
      <c r="P95" s="22"/>
      <c r="R95" s="1">
        <f t="shared" si="4"/>
        <v>0</v>
      </c>
      <c r="S95" s="1">
        <f t="shared" si="5"/>
        <v>0</v>
      </c>
      <c r="T95" s="1">
        <f t="shared" si="6"/>
        <v>0</v>
      </c>
      <c r="U95" s="1">
        <f t="shared" si="7"/>
        <v>0</v>
      </c>
      <c r="X95" s="70" t="s">
        <v>352</v>
      </c>
    </row>
    <row r="96" spans="1:24" x14ac:dyDescent="0.4">
      <c r="A96" s="22"/>
      <c r="B96" s="8"/>
      <c r="C96" s="4"/>
      <c r="D96" s="4"/>
      <c r="E96" s="4"/>
      <c r="F96" s="4"/>
      <c r="G96" s="5"/>
      <c r="H96" s="72"/>
      <c r="I96" s="72"/>
      <c r="J96" s="8"/>
      <c r="K96" s="4"/>
      <c r="L96" s="4"/>
      <c r="M96" s="4"/>
      <c r="N96" s="4"/>
      <c r="O96" s="5"/>
      <c r="P96" s="22"/>
      <c r="R96" s="1">
        <f t="shared" si="4"/>
        <v>0</v>
      </c>
      <c r="S96" s="1">
        <f t="shared" si="5"/>
        <v>0</v>
      </c>
      <c r="T96" s="1">
        <f t="shared" si="6"/>
        <v>0</v>
      </c>
      <c r="U96" s="1">
        <f t="shared" si="7"/>
        <v>0</v>
      </c>
      <c r="X96" s="70" t="s">
        <v>187</v>
      </c>
    </row>
    <row r="97" spans="1:24" x14ac:dyDescent="0.4">
      <c r="A97" s="22"/>
      <c r="B97" s="8"/>
      <c r="C97" s="4"/>
      <c r="D97" s="4"/>
      <c r="E97" s="4"/>
      <c r="F97" s="4"/>
      <c r="G97" s="5"/>
      <c r="H97" s="72"/>
      <c r="I97" s="72"/>
      <c r="J97" s="8"/>
      <c r="K97" s="4"/>
      <c r="L97" s="4"/>
      <c r="M97" s="4"/>
      <c r="N97" s="4"/>
      <c r="O97" s="5"/>
      <c r="P97" s="22"/>
      <c r="R97" s="1">
        <f t="shared" si="4"/>
        <v>0</v>
      </c>
      <c r="S97" s="1">
        <f t="shared" si="5"/>
        <v>0</v>
      </c>
      <c r="T97" s="1">
        <f t="shared" si="6"/>
        <v>0</v>
      </c>
      <c r="U97" s="1">
        <f t="shared" si="7"/>
        <v>0</v>
      </c>
      <c r="X97" s="70" t="s">
        <v>188</v>
      </c>
    </row>
    <row r="98" spans="1:24" x14ac:dyDescent="0.4">
      <c r="A98" s="22"/>
      <c r="B98" s="8"/>
      <c r="C98" s="4"/>
      <c r="D98" s="4"/>
      <c r="E98" s="4"/>
      <c r="F98" s="4"/>
      <c r="G98" s="5"/>
      <c r="H98" s="72"/>
      <c r="I98" s="72"/>
      <c r="J98" s="8"/>
      <c r="K98" s="4"/>
      <c r="L98" s="4"/>
      <c r="M98" s="4"/>
      <c r="N98" s="4"/>
      <c r="O98" s="5"/>
      <c r="P98" s="22"/>
      <c r="R98" s="1">
        <f t="shared" si="4"/>
        <v>0</v>
      </c>
      <c r="S98" s="1">
        <f t="shared" si="5"/>
        <v>0</v>
      </c>
      <c r="T98" s="1">
        <f t="shared" si="6"/>
        <v>0</v>
      </c>
      <c r="U98" s="1">
        <f t="shared" si="7"/>
        <v>0</v>
      </c>
      <c r="X98" s="70" t="s">
        <v>189</v>
      </c>
    </row>
    <row r="99" spans="1:24" x14ac:dyDescent="0.4">
      <c r="A99" s="22"/>
      <c r="B99" s="8"/>
      <c r="C99" s="4"/>
      <c r="D99" s="4"/>
      <c r="E99" s="4"/>
      <c r="F99" s="4"/>
      <c r="G99" s="5"/>
      <c r="H99" s="72"/>
      <c r="I99" s="72"/>
      <c r="J99" s="8"/>
      <c r="K99" s="4"/>
      <c r="L99" s="4"/>
      <c r="M99" s="4"/>
      <c r="N99" s="4"/>
      <c r="O99" s="5"/>
      <c r="P99" s="22"/>
      <c r="R99" s="1">
        <f t="shared" si="4"/>
        <v>0</v>
      </c>
      <c r="S99" s="1">
        <f t="shared" si="5"/>
        <v>0</v>
      </c>
      <c r="T99" s="1">
        <f t="shared" si="6"/>
        <v>0</v>
      </c>
      <c r="U99" s="1">
        <f t="shared" si="7"/>
        <v>0</v>
      </c>
      <c r="X99" s="70" t="s">
        <v>190</v>
      </c>
    </row>
    <row r="100" spans="1:24" x14ac:dyDescent="0.4">
      <c r="A100" s="22"/>
      <c r="B100" s="8"/>
      <c r="C100" s="4"/>
      <c r="D100" s="4"/>
      <c r="E100" s="4"/>
      <c r="F100" s="4"/>
      <c r="G100" s="5"/>
      <c r="H100" s="72"/>
      <c r="I100" s="72"/>
      <c r="J100" s="8"/>
      <c r="K100" s="4"/>
      <c r="L100" s="4"/>
      <c r="M100" s="4"/>
      <c r="N100" s="4"/>
      <c r="O100" s="5"/>
      <c r="P100" s="22"/>
      <c r="R100" s="1">
        <f t="shared" si="4"/>
        <v>0</v>
      </c>
      <c r="S100" s="1">
        <f t="shared" si="5"/>
        <v>0</v>
      </c>
      <c r="T100" s="1">
        <f t="shared" si="6"/>
        <v>0</v>
      </c>
      <c r="U100" s="1">
        <f t="shared" si="7"/>
        <v>0</v>
      </c>
      <c r="X100" s="70" t="s">
        <v>191</v>
      </c>
    </row>
    <row r="101" spans="1:24" x14ac:dyDescent="0.4">
      <c r="A101" s="22"/>
      <c r="B101" s="8"/>
      <c r="C101" s="4"/>
      <c r="D101" s="4"/>
      <c r="E101" s="4"/>
      <c r="F101" s="4"/>
      <c r="G101" s="5"/>
      <c r="H101" s="72"/>
      <c r="I101" s="72"/>
      <c r="J101" s="8"/>
      <c r="K101" s="4"/>
      <c r="L101" s="4"/>
      <c r="M101" s="4"/>
      <c r="N101" s="4"/>
      <c r="O101" s="5"/>
      <c r="P101" s="22"/>
      <c r="R101" s="1">
        <f t="shared" si="4"/>
        <v>0</v>
      </c>
      <c r="S101" s="1">
        <f t="shared" si="5"/>
        <v>0</v>
      </c>
      <c r="T101" s="1">
        <f t="shared" si="6"/>
        <v>0</v>
      </c>
      <c r="U101" s="1">
        <f t="shared" si="7"/>
        <v>0</v>
      </c>
      <c r="X101" s="70" t="s">
        <v>192</v>
      </c>
    </row>
    <row r="102" spans="1:24" x14ac:dyDescent="0.4">
      <c r="A102" s="22"/>
      <c r="B102" s="8"/>
      <c r="C102" s="4"/>
      <c r="D102" s="4"/>
      <c r="E102" s="4"/>
      <c r="F102" s="4"/>
      <c r="G102" s="5"/>
      <c r="H102" s="72"/>
      <c r="I102" s="72"/>
      <c r="J102" s="8"/>
      <c r="K102" s="4"/>
      <c r="L102" s="4"/>
      <c r="M102" s="4"/>
      <c r="N102" s="4"/>
      <c r="O102" s="5"/>
      <c r="P102" s="22"/>
      <c r="R102" s="1">
        <f t="shared" si="4"/>
        <v>0</v>
      </c>
      <c r="S102" s="1">
        <f t="shared" si="5"/>
        <v>0</v>
      </c>
      <c r="T102" s="1">
        <f t="shared" si="6"/>
        <v>0</v>
      </c>
      <c r="U102" s="1">
        <f t="shared" si="7"/>
        <v>0</v>
      </c>
      <c r="X102" s="70" t="s">
        <v>193</v>
      </c>
    </row>
    <row r="103" spans="1:24" x14ac:dyDescent="0.4">
      <c r="A103" s="22"/>
      <c r="B103" s="8"/>
      <c r="C103" s="4"/>
      <c r="D103" s="4"/>
      <c r="E103" s="4"/>
      <c r="F103" s="4"/>
      <c r="G103" s="5"/>
      <c r="H103" s="72"/>
      <c r="I103" s="72"/>
      <c r="J103" s="8"/>
      <c r="K103" s="4"/>
      <c r="L103" s="4"/>
      <c r="M103" s="4"/>
      <c r="N103" s="4"/>
      <c r="O103" s="5"/>
      <c r="P103" s="22"/>
      <c r="R103" s="1">
        <f t="shared" si="4"/>
        <v>0</v>
      </c>
      <c r="S103" s="1">
        <f t="shared" si="5"/>
        <v>0</v>
      </c>
      <c r="T103" s="1">
        <f t="shared" si="6"/>
        <v>0</v>
      </c>
      <c r="U103" s="1">
        <f t="shared" si="7"/>
        <v>0</v>
      </c>
      <c r="X103" s="70" t="s">
        <v>194</v>
      </c>
    </row>
    <row r="104" spans="1:24" x14ac:dyDescent="0.4">
      <c r="A104" s="22"/>
      <c r="B104" s="8"/>
      <c r="C104" s="4"/>
      <c r="D104" s="4"/>
      <c r="E104" s="4"/>
      <c r="F104" s="4"/>
      <c r="G104" s="5"/>
      <c r="H104" s="72"/>
      <c r="I104" s="72"/>
      <c r="J104" s="8"/>
      <c r="K104" s="4"/>
      <c r="L104" s="4"/>
      <c r="M104" s="4"/>
      <c r="N104" s="4"/>
      <c r="O104" s="5"/>
      <c r="P104" s="22"/>
      <c r="R104" s="1">
        <f t="shared" si="4"/>
        <v>0</v>
      </c>
      <c r="S104" s="1">
        <f t="shared" si="5"/>
        <v>0</v>
      </c>
      <c r="T104" s="1">
        <f t="shared" si="6"/>
        <v>0</v>
      </c>
      <c r="U104" s="1">
        <f t="shared" si="7"/>
        <v>0</v>
      </c>
      <c r="X104" s="70" t="s">
        <v>195</v>
      </c>
    </row>
    <row r="105" spans="1:24" ht="20.25" thickBot="1" x14ac:dyDescent="0.45">
      <c r="A105" s="22"/>
      <c r="B105" s="9"/>
      <c r="C105" s="6"/>
      <c r="D105" s="6"/>
      <c r="E105" s="6"/>
      <c r="F105" s="6"/>
      <c r="G105" s="7"/>
      <c r="H105" s="72"/>
      <c r="I105" s="72"/>
      <c r="J105" s="9"/>
      <c r="K105" s="6"/>
      <c r="L105" s="6"/>
      <c r="M105" s="6"/>
      <c r="N105" s="6"/>
      <c r="O105" s="7"/>
      <c r="P105" s="22"/>
      <c r="R105" s="1">
        <f t="shared" si="4"/>
        <v>0</v>
      </c>
      <c r="S105" s="1">
        <f t="shared" si="5"/>
        <v>0</v>
      </c>
      <c r="T105" s="1">
        <f t="shared" si="6"/>
        <v>0</v>
      </c>
      <c r="U105" s="1">
        <f t="shared" si="7"/>
        <v>0</v>
      </c>
      <c r="X105" s="70" t="s">
        <v>196</v>
      </c>
    </row>
    <row r="106" spans="1:24" x14ac:dyDescent="0.4">
      <c r="B106" s="27"/>
      <c r="C106" s="27"/>
      <c r="D106" s="27"/>
      <c r="E106" s="27"/>
      <c r="F106" s="27"/>
      <c r="G106" s="27"/>
      <c r="J106" s="27"/>
      <c r="K106" s="27"/>
      <c r="L106" s="27"/>
      <c r="M106" s="27"/>
      <c r="N106" s="27"/>
      <c r="O106" s="27"/>
      <c r="X106" s="70" t="s">
        <v>197</v>
      </c>
    </row>
    <row r="107" spans="1:24" x14ac:dyDescent="0.4">
      <c r="B107" s="27"/>
      <c r="C107" s="27"/>
      <c r="D107" s="27"/>
      <c r="E107" s="27"/>
      <c r="F107" s="27"/>
      <c r="G107" s="27"/>
      <c r="J107" s="27"/>
      <c r="K107" s="27"/>
      <c r="L107" s="27"/>
      <c r="M107" s="27"/>
      <c r="N107" s="27"/>
      <c r="O107" s="27"/>
      <c r="X107" s="70" t="s">
        <v>198</v>
      </c>
    </row>
    <row r="108" spans="1:24" x14ac:dyDescent="0.4">
      <c r="B108" s="27"/>
      <c r="C108" s="27"/>
      <c r="D108" s="27"/>
      <c r="E108" s="27"/>
      <c r="F108" s="27"/>
      <c r="G108" s="27"/>
      <c r="J108" s="27"/>
      <c r="K108" s="27"/>
      <c r="L108" s="27"/>
      <c r="M108" s="27"/>
      <c r="N108" s="27"/>
      <c r="O108" s="27"/>
      <c r="X108" s="70" t="s">
        <v>199</v>
      </c>
    </row>
    <row r="109" spans="1:24" x14ac:dyDescent="0.4">
      <c r="B109" s="27"/>
      <c r="C109" s="27"/>
      <c r="D109" s="27"/>
      <c r="E109" s="27"/>
      <c r="F109" s="27"/>
      <c r="G109" s="27"/>
      <c r="J109" s="27"/>
      <c r="K109" s="27"/>
      <c r="L109" s="27"/>
      <c r="M109" s="27"/>
      <c r="N109" s="27"/>
      <c r="O109" s="27"/>
      <c r="X109" s="70" t="s">
        <v>200</v>
      </c>
    </row>
    <row r="110" spans="1:24" x14ac:dyDescent="0.4">
      <c r="B110" s="27"/>
      <c r="C110" s="27"/>
      <c r="D110" s="27"/>
      <c r="E110" s="27"/>
      <c r="F110" s="27"/>
      <c r="G110" s="27"/>
      <c r="J110" s="27"/>
      <c r="K110" s="27"/>
      <c r="L110" s="27"/>
      <c r="M110" s="27"/>
      <c r="N110" s="27"/>
      <c r="O110" s="27"/>
      <c r="X110" s="70" t="s">
        <v>201</v>
      </c>
    </row>
    <row r="111" spans="1:24" x14ac:dyDescent="0.4">
      <c r="B111" s="27"/>
      <c r="C111" s="27"/>
      <c r="D111" s="27"/>
      <c r="E111" s="27"/>
      <c r="F111" s="27"/>
      <c r="G111" s="27"/>
      <c r="J111" s="27"/>
      <c r="K111" s="27"/>
      <c r="L111" s="27"/>
      <c r="M111" s="27"/>
      <c r="N111" s="27"/>
      <c r="O111" s="27"/>
      <c r="X111" s="70" t="s">
        <v>202</v>
      </c>
    </row>
    <row r="112" spans="1:24" x14ac:dyDescent="0.4">
      <c r="B112" s="27"/>
      <c r="C112" s="27"/>
      <c r="D112" s="27"/>
      <c r="E112" s="27"/>
      <c r="F112" s="27"/>
      <c r="G112" s="27"/>
      <c r="J112" s="27"/>
      <c r="K112" s="27"/>
      <c r="L112" s="27"/>
      <c r="M112" s="27"/>
      <c r="N112" s="27"/>
      <c r="O112" s="27"/>
      <c r="X112" s="70" t="s">
        <v>203</v>
      </c>
    </row>
    <row r="113" spans="2:24" x14ac:dyDescent="0.4">
      <c r="B113" s="27"/>
      <c r="C113" s="27"/>
      <c r="D113" s="27"/>
      <c r="E113" s="27"/>
      <c r="F113" s="27"/>
      <c r="G113" s="27"/>
      <c r="J113" s="27"/>
      <c r="K113" s="27"/>
      <c r="L113" s="27"/>
      <c r="M113" s="27"/>
      <c r="N113" s="27"/>
      <c r="O113" s="27"/>
      <c r="X113" s="70" t="s">
        <v>204</v>
      </c>
    </row>
    <row r="114" spans="2:24" x14ac:dyDescent="0.4">
      <c r="B114" s="27"/>
      <c r="C114" s="27"/>
      <c r="D114" s="27"/>
      <c r="E114" s="27"/>
      <c r="F114" s="27"/>
      <c r="G114" s="27"/>
      <c r="J114" s="27"/>
      <c r="K114" s="27"/>
      <c r="L114" s="27"/>
      <c r="M114" s="27"/>
      <c r="N114" s="27"/>
      <c r="O114" s="27"/>
      <c r="X114" s="70" t="s">
        <v>205</v>
      </c>
    </row>
    <row r="115" spans="2:24" x14ac:dyDescent="0.4">
      <c r="B115" s="27"/>
      <c r="C115" s="27"/>
      <c r="D115" s="27"/>
      <c r="E115" s="27"/>
      <c r="F115" s="27"/>
      <c r="G115" s="27"/>
      <c r="J115" s="27"/>
      <c r="K115" s="27"/>
      <c r="L115" s="27"/>
      <c r="M115" s="27"/>
      <c r="N115" s="27"/>
      <c r="O115" s="27"/>
      <c r="X115" s="70" t="s">
        <v>206</v>
      </c>
    </row>
    <row r="116" spans="2:24" x14ac:dyDescent="0.4">
      <c r="B116" s="27"/>
      <c r="C116" s="27"/>
      <c r="D116" s="27"/>
      <c r="E116" s="27"/>
      <c r="F116" s="27"/>
      <c r="G116" s="27"/>
      <c r="J116" s="27"/>
      <c r="K116" s="27"/>
      <c r="L116" s="27"/>
      <c r="M116" s="27"/>
      <c r="N116" s="27"/>
      <c r="O116" s="27"/>
      <c r="X116" s="70" t="s">
        <v>207</v>
      </c>
    </row>
    <row r="117" spans="2:24" x14ac:dyDescent="0.4">
      <c r="B117" s="27"/>
      <c r="C117" s="27"/>
      <c r="D117" s="27"/>
      <c r="E117" s="27"/>
      <c r="F117" s="27"/>
      <c r="G117" s="27"/>
      <c r="J117" s="27"/>
      <c r="K117" s="27"/>
      <c r="L117" s="27"/>
      <c r="M117" s="27"/>
      <c r="N117" s="27"/>
      <c r="O117" s="27"/>
      <c r="X117" s="70" t="s">
        <v>208</v>
      </c>
    </row>
    <row r="118" spans="2:24" x14ac:dyDescent="0.4">
      <c r="B118" s="27"/>
      <c r="C118" s="27"/>
      <c r="D118" s="27"/>
      <c r="E118" s="27"/>
      <c r="F118" s="27"/>
      <c r="G118" s="27"/>
      <c r="J118" s="27"/>
      <c r="K118" s="27"/>
      <c r="L118" s="27"/>
      <c r="M118" s="27"/>
      <c r="N118" s="27"/>
      <c r="O118" s="27"/>
      <c r="X118" s="70" t="s">
        <v>209</v>
      </c>
    </row>
    <row r="119" spans="2:24" x14ac:dyDescent="0.4">
      <c r="B119" s="27"/>
      <c r="C119" s="27"/>
      <c r="D119" s="27"/>
      <c r="E119" s="27"/>
      <c r="F119" s="27"/>
      <c r="G119" s="27"/>
      <c r="J119" s="27"/>
      <c r="K119" s="27"/>
      <c r="L119" s="27"/>
      <c r="M119" s="27"/>
      <c r="N119" s="27"/>
      <c r="O119" s="27"/>
      <c r="X119" s="70" t="s">
        <v>210</v>
      </c>
    </row>
    <row r="120" spans="2:24" x14ac:dyDescent="0.4">
      <c r="B120" s="27"/>
      <c r="C120" s="27"/>
      <c r="D120" s="27"/>
      <c r="E120" s="27"/>
      <c r="F120" s="27"/>
      <c r="G120" s="27"/>
      <c r="J120" s="27"/>
      <c r="K120" s="27"/>
      <c r="L120" s="27"/>
      <c r="M120" s="27"/>
      <c r="N120" s="27"/>
      <c r="O120" s="27"/>
      <c r="X120" s="70" t="s">
        <v>211</v>
      </c>
    </row>
    <row r="121" spans="2:24" x14ac:dyDescent="0.4">
      <c r="B121" s="27"/>
      <c r="C121" s="27"/>
      <c r="D121" s="27"/>
      <c r="E121" s="27"/>
      <c r="F121" s="27"/>
      <c r="G121" s="27"/>
      <c r="J121" s="27"/>
      <c r="K121" s="27"/>
      <c r="L121" s="27"/>
      <c r="M121" s="27"/>
      <c r="N121" s="27"/>
      <c r="O121" s="27"/>
      <c r="X121" s="70" t="s">
        <v>212</v>
      </c>
    </row>
    <row r="122" spans="2:24" x14ac:dyDescent="0.4">
      <c r="B122" s="27"/>
      <c r="C122" s="27"/>
      <c r="D122" s="27"/>
      <c r="E122" s="27"/>
      <c r="F122" s="27"/>
      <c r="G122" s="27"/>
      <c r="J122" s="27"/>
      <c r="K122" s="27"/>
      <c r="L122" s="27"/>
      <c r="M122" s="27"/>
      <c r="N122" s="27"/>
      <c r="O122" s="27"/>
      <c r="X122" s="70" t="s">
        <v>213</v>
      </c>
    </row>
    <row r="123" spans="2:24" x14ac:dyDescent="0.4">
      <c r="X123" s="70" t="s">
        <v>214</v>
      </c>
    </row>
    <row r="124" spans="2:24" x14ac:dyDescent="0.4">
      <c r="X124" s="70" t="s">
        <v>215</v>
      </c>
    </row>
    <row r="125" spans="2:24" x14ac:dyDescent="0.4">
      <c r="X125" s="70" t="s">
        <v>216</v>
      </c>
    </row>
    <row r="126" spans="2:24" x14ac:dyDescent="0.4">
      <c r="X126" s="70" t="s">
        <v>217</v>
      </c>
    </row>
    <row r="127" spans="2:24" x14ac:dyDescent="0.4">
      <c r="X127" s="70" t="s">
        <v>218</v>
      </c>
    </row>
    <row r="128" spans="2:24" x14ac:dyDescent="0.4">
      <c r="X128" s="70" t="s">
        <v>219</v>
      </c>
    </row>
    <row r="129" spans="24:24" x14ac:dyDescent="0.4">
      <c r="X129" s="70" t="s">
        <v>220</v>
      </c>
    </row>
    <row r="130" spans="24:24" x14ac:dyDescent="0.4">
      <c r="X130" s="70" t="s">
        <v>221</v>
      </c>
    </row>
    <row r="131" spans="24:24" x14ac:dyDescent="0.4">
      <c r="X131" s="70" t="s">
        <v>222</v>
      </c>
    </row>
    <row r="132" spans="24:24" x14ac:dyDescent="0.4">
      <c r="X132" s="70" t="s">
        <v>223</v>
      </c>
    </row>
    <row r="133" spans="24:24" x14ac:dyDescent="0.4">
      <c r="X133" s="70" t="s">
        <v>224</v>
      </c>
    </row>
    <row r="134" spans="24:24" x14ac:dyDescent="0.4">
      <c r="X134" s="70" t="s">
        <v>225</v>
      </c>
    </row>
    <row r="135" spans="24:24" x14ac:dyDescent="0.4">
      <c r="X135" s="70" t="s">
        <v>226</v>
      </c>
    </row>
    <row r="136" spans="24:24" x14ac:dyDescent="0.4">
      <c r="X136" s="70" t="s">
        <v>227</v>
      </c>
    </row>
    <row r="137" spans="24:24" x14ac:dyDescent="0.4">
      <c r="X137" s="70" t="s">
        <v>228</v>
      </c>
    </row>
    <row r="138" spans="24:24" x14ac:dyDescent="0.4">
      <c r="X138" s="70" t="s">
        <v>229</v>
      </c>
    </row>
    <row r="139" spans="24:24" x14ac:dyDescent="0.4">
      <c r="X139" s="70" t="s">
        <v>230</v>
      </c>
    </row>
    <row r="140" spans="24:24" x14ac:dyDescent="0.4">
      <c r="X140" s="70" t="s">
        <v>231</v>
      </c>
    </row>
    <row r="141" spans="24:24" x14ac:dyDescent="0.4">
      <c r="X141" s="70" t="s">
        <v>232</v>
      </c>
    </row>
    <row r="142" spans="24:24" x14ac:dyDescent="0.4">
      <c r="X142" s="70" t="s">
        <v>233</v>
      </c>
    </row>
    <row r="143" spans="24:24" x14ac:dyDescent="0.4">
      <c r="X143" s="70" t="s">
        <v>234</v>
      </c>
    </row>
    <row r="144" spans="24:24" x14ac:dyDescent="0.4">
      <c r="X144" s="70" t="s">
        <v>235</v>
      </c>
    </row>
    <row r="145" spans="24:24" x14ac:dyDescent="0.4">
      <c r="X145" s="70" t="s">
        <v>236</v>
      </c>
    </row>
    <row r="146" spans="24:24" x14ac:dyDescent="0.4">
      <c r="X146" s="70" t="s">
        <v>237</v>
      </c>
    </row>
    <row r="147" spans="24:24" x14ac:dyDescent="0.4">
      <c r="X147" s="70" t="s">
        <v>238</v>
      </c>
    </row>
    <row r="148" spans="24:24" x14ac:dyDescent="0.4">
      <c r="X148" s="70" t="s">
        <v>239</v>
      </c>
    </row>
    <row r="149" spans="24:24" x14ac:dyDescent="0.4">
      <c r="X149" s="70" t="s">
        <v>240</v>
      </c>
    </row>
    <row r="150" spans="24:24" x14ac:dyDescent="0.4">
      <c r="X150" s="70" t="s">
        <v>241</v>
      </c>
    </row>
    <row r="151" spans="24:24" x14ac:dyDescent="0.4">
      <c r="X151" s="70" t="s">
        <v>242</v>
      </c>
    </row>
    <row r="152" spans="24:24" x14ac:dyDescent="0.4">
      <c r="X152" s="70" t="s">
        <v>243</v>
      </c>
    </row>
    <row r="153" spans="24:24" x14ac:dyDescent="0.4">
      <c r="X153" s="70" t="s">
        <v>510</v>
      </c>
    </row>
    <row r="154" spans="24:24" x14ac:dyDescent="0.4">
      <c r="X154" s="70" t="s">
        <v>244</v>
      </c>
    </row>
    <row r="155" spans="24:24" x14ac:dyDescent="0.4">
      <c r="X155" s="70" t="s">
        <v>245</v>
      </c>
    </row>
    <row r="156" spans="24:24" x14ac:dyDescent="0.4">
      <c r="X156" s="135" t="s">
        <v>246</v>
      </c>
    </row>
    <row r="157" spans="24:24" x14ac:dyDescent="0.4">
      <c r="X157" s="70" t="s">
        <v>247</v>
      </c>
    </row>
    <row r="158" spans="24:24" x14ac:dyDescent="0.4">
      <c r="X158" s="70" t="s">
        <v>248</v>
      </c>
    </row>
    <row r="159" spans="24:24" x14ac:dyDescent="0.4">
      <c r="X159" s="70" t="s">
        <v>353</v>
      </c>
    </row>
    <row r="160" spans="24:24" x14ac:dyDescent="0.4">
      <c r="X160" s="70" t="s">
        <v>150</v>
      </c>
    </row>
    <row r="161" spans="24:24" x14ac:dyDescent="0.4">
      <c r="X161" s="70" t="s">
        <v>354</v>
      </c>
    </row>
    <row r="162" spans="24:24" x14ac:dyDescent="0.4">
      <c r="X162" s="70" t="s">
        <v>355</v>
      </c>
    </row>
    <row r="163" spans="24:24" x14ac:dyDescent="0.4">
      <c r="X163" s="70" t="s">
        <v>356</v>
      </c>
    </row>
    <row r="164" spans="24:24" x14ac:dyDescent="0.4">
      <c r="X164" s="70" t="s">
        <v>357</v>
      </c>
    </row>
    <row r="165" spans="24:24" x14ac:dyDescent="0.4">
      <c r="X165" s="70" t="s">
        <v>358</v>
      </c>
    </row>
    <row r="166" spans="24:24" x14ac:dyDescent="0.4">
      <c r="X166" s="70" t="s">
        <v>359</v>
      </c>
    </row>
    <row r="167" spans="24:24" x14ac:dyDescent="0.4">
      <c r="X167" s="70" t="s">
        <v>360</v>
      </c>
    </row>
    <row r="168" spans="24:24" x14ac:dyDescent="0.4">
      <c r="X168" s="70" t="s">
        <v>361</v>
      </c>
    </row>
    <row r="169" spans="24:24" x14ac:dyDescent="0.4">
      <c r="X169" s="70" t="s">
        <v>362</v>
      </c>
    </row>
    <row r="170" spans="24:24" x14ac:dyDescent="0.4">
      <c r="X170" s="70" t="s">
        <v>363</v>
      </c>
    </row>
    <row r="171" spans="24:24" x14ac:dyDescent="0.4">
      <c r="X171" s="70" t="s">
        <v>364</v>
      </c>
    </row>
    <row r="172" spans="24:24" x14ac:dyDescent="0.4">
      <c r="X172" s="70" t="s">
        <v>365</v>
      </c>
    </row>
    <row r="173" spans="24:24" x14ac:dyDescent="0.4">
      <c r="X173" s="70" t="s">
        <v>366</v>
      </c>
    </row>
    <row r="174" spans="24:24" x14ac:dyDescent="0.4">
      <c r="X174" s="70" t="s">
        <v>367</v>
      </c>
    </row>
    <row r="175" spans="24:24" x14ac:dyDescent="0.4">
      <c r="X175" s="70" t="s">
        <v>368</v>
      </c>
    </row>
    <row r="176" spans="24:24" x14ac:dyDescent="0.4">
      <c r="X176" s="70" t="s">
        <v>369</v>
      </c>
    </row>
    <row r="177" spans="24:24" x14ac:dyDescent="0.4">
      <c r="X177" s="70" t="s">
        <v>370</v>
      </c>
    </row>
    <row r="178" spans="24:24" x14ac:dyDescent="0.4">
      <c r="X178" s="70" t="s">
        <v>371</v>
      </c>
    </row>
    <row r="179" spans="24:24" x14ac:dyDescent="0.4">
      <c r="X179" s="70" t="s">
        <v>372</v>
      </c>
    </row>
    <row r="180" spans="24:24" x14ac:dyDescent="0.4">
      <c r="X180" s="70" t="s">
        <v>373</v>
      </c>
    </row>
    <row r="181" spans="24:24" x14ac:dyDescent="0.4">
      <c r="X181" s="70" t="s">
        <v>374</v>
      </c>
    </row>
    <row r="182" spans="24:24" x14ac:dyDescent="0.4">
      <c r="X182" s="70" t="s">
        <v>165</v>
      </c>
    </row>
    <row r="183" spans="24:24" x14ac:dyDescent="0.4">
      <c r="X183" s="70" t="s">
        <v>375</v>
      </c>
    </row>
    <row r="184" spans="24:24" x14ac:dyDescent="0.4">
      <c r="X184" s="70" t="s">
        <v>376</v>
      </c>
    </row>
    <row r="185" spans="24:24" x14ac:dyDescent="0.4">
      <c r="X185" s="70" t="s">
        <v>377</v>
      </c>
    </row>
    <row r="186" spans="24:24" x14ac:dyDescent="0.4">
      <c r="X186" s="70" t="s">
        <v>378</v>
      </c>
    </row>
    <row r="187" spans="24:24" x14ac:dyDescent="0.4">
      <c r="X187" s="70" t="s">
        <v>379</v>
      </c>
    </row>
    <row r="188" spans="24:24" x14ac:dyDescent="0.4">
      <c r="X188" s="70" t="s">
        <v>164</v>
      </c>
    </row>
    <row r="189" spans="24:24" x14ac:dyDescent="0.4">
      <c r="X189" s="70" t="s">
        <v>380</v>
      </c>
    </row>
    <row r="190" spans="24:24" x14ac:dyDescent="0.4">
      <c r="X190" s="70" t="s">
        <v>381</v>
      </c>
    </row>
    <row r="191" spans="24:24" x14ac:dyDescent="0.4">
      <c r="X191" s="70" t="s">
        <v>382</v>
      </c>
    </row>
    <row r="192" spans="24:24" x14ac:dyDescent="0.4">
      <c r="X192" s="70" t="s">
        <v>383</v>
      </c>
    </row>
    <row r="193" spans="24:24" x14ac:dyDescent="0.4">
      <c r="X193" s="70" t="s">
        <v>384</v>
      </c>
    </row>
    <row r="194" spans="24:24" x14ac:dyDescent="0.4">
      <c r="X194" s="70" t="s">
        <v>385</v>
      </c>
    </row>
    <row r="195" spans="24:24" x14ac:dyDescent="0.4">
      <c r="X195" s="70" t="s">
        <v>386</v>
      </c>
    </row>
    <row r="196" spans="24:24" x14ac:dyDescent="0.4">
      <c r="X196" s="70" t="s">
        <v>387</v>
      </c>
    </row>
    <row r="197" spans="24:24" x14ac:dyDescent="0.4">
      <c r="X197" s="70" t="s">
        <v>388</v>
      </c>
    </row>
    <row r="198" spans="24:24" x14ac:dyDescent="0.4">
      <c r="X198" s="70" t="s">
        <v>389</v>
      </c>
    </row>
    <row r="199" spans="24:24" x14ac:dyDescent="0.4">
      <c r="X199" s="70" t="s">
        <v>390</v>
      </c>
    </row>
    <row r="200" spans="24:24" x14ac:dyDescent="0.4">
      <c r="X200" s="70" t="s">
        <v>391</v>
      </c>
    </row>
    <row r="201" spans="24:24" x14ac:dyDescent="0.4">
      <c r="X201" s="70" t="s">
        <v>392</v>
      </c>
    </row>
    <row r="202" spans="24:24" x14ac:dyDescent="0.4">
      <c r="X202" s="70" t="s">
        <v>393</v>
      </c>
    </row>
    <row r="203" spans="24:24" x14ac:dyDescent="0.4">
      <c r="X203" s="70" t="s">
        <v>394</v>
      </c>
    </row>
    <row r="204" spans="24:24" x14ac:dyDescent="0.4">
      <c r="X204" s="70" t="s">
        <v>145</v>
      </c>
    </row>
    <row r="205" spans="24:24" x14ac:dyDescent="0.4">
      <c r="X205" s="70" t="s">
        <v>146</v>
      </c>
    </row>
    <row r="206" spans="24:24" x14ac:dyDescent="0.4">
      <c r="X206" s="70" t="s">
        <v>147</v>
      </c>
    </row>
    <row r="207" spans="24:24" x14ac:dyDescent="0.4">
      <c r="X207" s="70" t="s">
        <v>148</v>
      </c>
    </row>
    <row r="208" spans="24:24" x14ac:dyDescent="0.4">
      <c r="X208" s="70" t="s">
        <v>395</v>
      </c>
    </row>
    <row r="209" spans="24:24" x14ac:dyDescent="0.4">
      <c r="X209" s="70" t="s">
        <v>149</v>
      </c>
    </row>
    <row r="210" spans="24:24" x14ac:dyDescent="0.4">
      <c r="X210" s="70" t="s">
        <v>151</v>
      </c>
    </row>
    <row r="211" spans="24:24" x14ac:dyDescent="0.4">
      <c r="X211" s="70" t="s">
        <v>152</v>
      </c>
    </row>
    <row r="212" spans="24:24" x14ac:dyDescent="0.4">
      <c r="X212" s="70" t="s">
        <v>153</v>
      </c>
    </row>
    <row r="213" spans="24:24" x14ac:dyDescent="0.4">
      <c r="X213" s="70" t="s">
        <v>154</v>
      </c>
    </row>
    <row r="214" spans="24:24" x14ac:dyDescent="0.4">
      <c r="X214" s="70" t="s">
        <v>155</v>
      </c>
    </row>
    <row r="215" spans="24:24" x14ac:dyDescent="0.4">
      <c r="X215" s="70" t="s">
        <v>156</v>
      </c>
    </row>
    <row r="216" spans="24:24" x14ac:dyDescent="0.4">
      <c r="X216" s="70" t="s">
        <v>157</v>
      </c>
    </row>
    <row r="217" spans="24:24" x14ac:dyDescent="0.4">
      <c r="X217" s="70" t="s">
        <v>158</v>
      </c>
    </row>
    <row r="218" spans="24:24" x14ac:dyDescent="0.4">
      <c r="X218" s="70" t="s">
        <v>159</v>
      </c>
    </row>
    <row r="219" spans="24:24" x14ac:dyDescent="0.4">
      <c r="X219" s="70" t="s">
        <v>160</v>
      </c>
    </row>
    <row r="220" spans="24:24" x14ac:dyDescent="0.4">
      <c r="X220" s="70" t="s">
        <v>396</v>
      </c>
    </row>
    <row r="221" spans="24:24" x14ac:dyDescent="0.4">
      <c r="X221" s="70" t="s">
        <v>397</v>
      </c>
    </row>
    <row r="222" spans="24:24" x14ac:dyDescent="0.4">
      <c r="X222" s="70" t="s">
        <v>398</v>
      </c>
    </row>
    <row r="223" spans="24:24" x14ac:dyDescent="0.4">
      <c r="X223" s="70" t="s">
        <v>399</v>
      </c>
    </row>
    <row r="224" spans="24:24" x14ac:dyDescent="0.4">
      <c r="X224" s="70" t="s">
        <v>400</v>
      </c>
    </row>
    <row r="225" spans="24:24" x14ac:dyDescent="0.4">
      <c r="X225" s="70" t="s">
        <v>401</v>
      </c>
    </row>
    <row r="226" spans="24:24" x14ac:dyDescent="0.4">
      <c r="X226" s="70" t="s">
        <v>402</v>
      </c>
    </row>
    <row r="227" spans="24:24" x14ac:dyDescent="0.4">
      <c r="X227" s="70" t="s">
        <v>403</v>
      </c>
    </row>
    <row r="228" spans="24:24" x14ac:dyDescent="0.4">
      <c r="X228" s="70" t="s">
        <v>404</v>
      </c>
    </row>
    <row r="229" spans="24:24" x14ac:dyDescent="0.4">
      <c r="X229" s="70" t="s">
        <v>405</v>
      </c>
    </row>
    <row r="230" spans="24:24" x14ac:dyDescent="0.4">
      <c r="X230" s="70" t="s">
        <v>406</v>
      </c>
    </row>
    <row r="231" spans="24:24" x14ac:dyDescent="0.4">
      <c r="X231" s="70" t="s">
        <v>407</v>
      </c>
    </row>
    <row r="232" spans="24:24" x14ac:dyDescent="0.4">
      <c r="X232" s="70" t="s">
        <v>408</v>
      </c>
    </row>
    <row r="233" spans="24:24" x14ac:dyDescent="0.4">
      <c r="X233" s="70" t="s">
        <v>409</v>
      </c>
    </row>
    <row r="234" spans="24:24" x14ac:dyDescent="0.4">
      <c r="X234" s="70" t="s">
        <v>410</v>
      </c>
    </row>
    <row r="235" spans="24:24" x14ac:dyDescent="0.4">
      <c r="X235" s="70" t="s">
        <v>411</v>
      </c>
    </row>
    <row r="236" spans="24:24" x14ac:dyDescent="0.4">
      <c r="X236" s="70" t="s">
        <v>412</v>
      </c>
    </row>
    <row r="237" spans="24:24" x14ac:dyDescent="0.4">
      <c r="X237" s="70" t="s">
        <v>413</v>
      </c>
    </row>
    <row r="238" spans="24:24" x14ac:dyDescent="0.4">
      <c r="X238" s="70" t="s">
        <v>414</v>
      </c>
    </row>
    <row r="239" spans="24:24" x14ac:dyDescent="0.4">
      <c r="X239" s="70" t="s">
        <v>415</v>
      </c>
    </row>
    <row r="240" spans="24:24" x14ac:dyDescent="0.4">
      <c r="X240" s="70" t="s">
        <v>416</v>
      </c>
    </row>
    <row r="241" spans="24:24" x14ac:dyDescent="0.4">
      <c r="X241" s="70" t="s">
        <v>417</v>
      </c>
    </row>
    <row r="242" spans="24:24" x14ac:dyDescent="0.4">
      <c r="X242" s="70" t="s">
        <v>418</v>
      </c>
    </row>
    <row r="243" spans="24:24" x14ac:dyDescent="0.4">
      <c r="X243" s="70" t="s">
        <v>419</v>
      </c>
    </row>
    <row r="244" spans="24:24" x14ac:dyDescent="0.4">
      <c r="X244" s="70" t="s">
        <v>420</v>
      </c>
    </row>
    <row r="245" spans="24:24" x14ac:dyDescent="0.4">
      <c r="X245" s="70" t="s">
        <v>421</v>
      </c>
    </row>
    <row r="246" spans="24:24" x14ac:dyDescent="0.4">
      <c r="X246" s="70" t="s">
        <v>422</v>
      </c>
    </row>
    <row r="247" spans="24:24" x14ac:dyDescent="0.4">
      <c r="X247" s="70" t="s">
        <v>423</v>
      </c>
    </row>
    <row r="248" spans="24:24" x14ac:dyDescent="0.4">
      <c r="X248" s="70" t="s">
        <v>424</v>
      </c>
    </row>
    <row r="249" spans="24:24" x14ac:dyDescent="0.4">
      <c r="X249" s="70" t="s">
        <v>425</v>
      </c>
    </row>
    <row r="250" spans="24:24" x14ac:dyDescent="0.4">
      <c r="X250" s="70" t="s">
        <v>426</v>
      </c>
    </row>
    <row r="251" spans="24:24" x14ac:dyDescent="0.4">
      <c r="X251" s="70" t="s">
        <v>427</v>
      </c>
    </row>
    <row r="252" spans="24:24" x14ac:dyDescent="0.4">
      <c r="X252" s="70" t="s">
        <v>428</v>
      </c>
    </row>
    <row r="253" spans="24:24" x14ac:dyDescent="0.4">
      <c r="X253" s="70" t="s">
        <v>429</v>
      </c>
    </row>
    <row r="254" spans="24:24" x14ac:dyDescent="0.4">
      <c r="X254" s="70" t="s">
        <v>430</v>
      </c>
    </row>
    <row r="255" spans="24:24" x14ac:dyDescent="0.4">
      <c r="X255" s="70" t="s">
        <v>431</v>
      </c>
    </row>
    <row r="256" spans="24:24" x14ac:dyDescent="0.4">
      <c r="X256" s="70" t="s">
        <v>161</v>
      </c>
    </row>
    <row r="257" spans="24:24" x14ac:dyDescent="0.4">
      <c r="X257" s="70" t="s">
        <v>162</v>
      </c>
    </row>
    <row r="258" spans="24:24" x14ac:dyDescent="0.4">
      <c r="X258" s="70" t="s">
        <v>163</v>
      </c>
    </row>
    <row r="259" spans="24:24" x14ac:dyDescent="0.4">
      <c r="X259" s="70" t="s">
        <v>432</v>
      </c>
    </row>
    <row r="260" spans="24:24" x14ac:dyDescent="0.4">
      <c r="X260" s="70" t="s">
        <v>433</v>
      </c>
    </row>
    <row r="261" spans="24:24" x14ac:dyDescent="0.4">
      <c r="X261" s="70" t="s">
        <v>434</v>
      </c>
    </row>
    <row r="262" spans="24:24" x14ac:dyDescent="0.4">
      <c r="X262" s="70" t="s">
        <v>435</v>
      </c>
    </row>
    <row r="263" spans="24:24" x14ac:dyDescent="0.4">
      <c r="X263" s="70" t="s">
        <v>436</v>
      </c>
    </row>
    <row r="264" spans="24:24" x14ac:dyDescent="0.4">
      <c r="X264" s="70" t="s">
        <v>437</v>
      </c>
    </row>
    <row r="265" spans="24:24" x14ac:dyDescent="0.4">
      <c r="X265" s="70" t="s">
        <v>438</v>
      </c>
    </row>
    <row r="266" spans="24:24" x14ac:dyDescent="0.4">
      <c r="X266" s="70" t="s">
        <v>439</v>
      </c>
    </row>
    <row r="267" spans="24:24" x14ac:dyDescent="0.4">
      <c r="X267" s="70" t="s">
        <v>440</v>
      </c>
    </row>
    <row r="268" spans="24:24" x14ac:dyDescent="0.4">
      <c r="X268" s="70" t="s">
        <v>441</v>
      </c>
    </row>
    <row r="269" spans="24:24" x14ac:dyDescent="0.4">
      <c r="X269" s="70" t="s">
        <v>442</v>
      </c>
    </row>
    <row r="270" spans="24:24" x14ac:dyDescent="0.4">
      <c r="X270" s="70" t="s">
        <v>443</v>
      </c>
    </row>
    <row r="271" spans="24:24" x14ac:dyDescent="0.4">
      <c r="X271" s="70" t="s">
        <v>444</v>
      </c>
    </row>
    <row r="272" spans="24:24" x14ac:dyDescent="0.4">
      <c r="X272" s="70" t="s">
        <v>445</v>
      </c>
    </row>
    <row r="273" spans="24:24" x14ac:dyDescent="0.4">
      <c r="X273" s="70" t="s">
        <v>446</v>
      </c>
    </row>
    <row r="274" spans="24:24" x14ac:dyDescent="0.4">
      <c r="X274" s="70" t="s">
        <v>447</v>
      </c>
    </row>
    <row r="275" spans="24:24" x14ac:dyDescent="0.4">
      <c r="X275" s="70" t="s">
        <v>448</v>
      </c>
    </row>
    <row r="276" spans="24:24" x14ac:dyDescent="0.4">
      <c r="X276" s="70" t="s">
        <v>449</v>
      </c>
    </row>
    <row r="277" spans="24:24" x14ac:dyDescent="0.4">
      <c r="X277" s="70" t="s">
        <v>450</v>
      </c>
    </row>
    <row r="278" spans="24:24" x14ac:dyDescent="0.4">
      <c r="X278" s="70" t="s">
        <v>451</v>
      </c>
    </row>
    <row r="279" spans="24:24" x14ac:dyDescent="0.4">
      <c r="X279" s="70" t="s">
        <v>452</v>
      </c>
    </row>
    <row r="280" spans="24:24" x14ac:dyDescent="0.4">
      <c r="X280" s="70" t="s">
        <v>453</v>
      </c>
    </row>
    <row r="281" spans="24:24" x14ac:dyDescent="0.4">
      <c r="X281" s="70" t="s">
        <v>454</v>
      </c>
    </row>
    <row r="282" spans="24:24" x14ac:dyDescent="0.4">
      <c r="X282" s="70" t="s">
        <v>455</v>
      </c>
    </row>
    <row r="283" spans="24:24" x14ac:dyDescent="0.4">
      <c r="X283" s="70" t="s">
        <v>456</v>
      </c>
    </row>
    <row r="284" spans="24:24" x14ac:dyDescent="0.4">
      <c r="X284" s="70" t="s">
        <v>457</v>
      </c>
    </row>
    <row r="285" spans="24:24" x14ac:dyDescent="0.4">
      <c r="X285" s="70" t="s">
        <v>458</v>
      </c>
    </row>
    <row r="286" spans="24:24" x14ac:dyDescent="0.4">
      <c r="X286" s="70" t="s">
        <v>459</v>
      </c>
    </row>
    <row r="287" spans="24:24" x14ac:dyDescent="0.4">
      <c r="X287" s="70" t="s">
        <v>460</v>
      </c>
    </row>
    <row r="288" spans="24:24" x14ac:dyDescent="0.4">
      <c r="X288" s="70" t="s">
        <v>461</v>
      </c>
    </row>
    <row r="289" spans="24:24" x14ac:dyDescent="0.4">
      <c r="X289" s="70" t="s">
        <v>462</v>
      </c>
    </row>
    <row r="290" spans="24:24" x14ac:dyDescent="0.4">
      <c r="X290" s="70" t="s">
        <v>463</v>
      </c>
    </row>
    <row r="291" spans="24:24" x14ac:dyDescent="0.4">
      <c r="X291" s="70" t="s">
        <v>464</v>
      </c>
    </row>
    <row r="292" spans="24:24" x14ac:dyDescent="0.4">
      <c r="X292" s="70" t="s">
        <v>465</v>
      </c>
    </row>
    <row r="293" spans="24:24" x14ac:dyDescent="0.4">
      <c r="X293" s="70" t="s">
        <v>466</v>
      </c>
    </row>
    <row r="294" spans="24:24" x14ac:dyDescent="0.4">
      <c r="X294" s="70" t="s">
        <v>467</v>
      </c>
    </row>
    <row r="295" spans="24:24" x14ac:dyDescent="0.4">
      <c r="X295" s="70" t="s">
        <v>468</v>
      </c>
    </row>
    <row r="296" spans="24:24" x14ac:dyDescent="0.4">
      <c r="X296" s="70" t="s">
        <v>469</v>
      </c>
    </row>
    <row r="297" spans="24:24" x14ac:dyDescent="0.4">
      <c r="X297" s="70" t="s">
        <v>470</v>
      </c>
    </row>
    <row r="298" spans="24:24" x14ac:dyDescent="0.4">
      <c r="X298" s="70" t="s">
        <v>471</v>
      </c>
    </row>
    <row r="299" spans="24:24" x14ac:dyDescent="0.4">
      <c r="X299" s="70" t="s">
        <v>472</v>
      </c>
    </row>
    <row r="300" spans="24:24" x14ac:dyDescent="0.4">
      <c r="X300" s="70" t="s">
        <v>473</v>
      </c>
    </row>
    <row r="301" spans="24:24" x14ac:dyDescent="0.4">
      <c r="X301" s="70" t="s">
        <v>474</v>
      </c>
    </row>
    <row r="302" spans="24:24" x14ac:dyDescent="0.4">
      <c r="X302" s="70" t="s">
        <v>475</v>
      </c>
    </row>
    <row r="303" spans="24:24" x14ac:dyDescent="0.4">
      <c r="X303" s="70" t="s">
        <v>476</v>
      </c>
    </row>
    <row r="304" spans="24:24" x14ac:dyDescent="0.4">
      <c r="X304" s="70" t="s">
        <v>477</v>
      </c>
    </row>
    <row r="305" spans="24:24" x14ac:dyDescent="0.4">
      <c r="X305" s="70" t="s">
        <v>478</v>
      </c>
    </row>
    <row r="306" spans="24:24" x14ac:dyDescent="0.4">
      <c r="X306" s="70" t="s">
        <v>479</v>
      </c>
    </row>
    <row r="307" spans="24:24" x14ac:dyDescent="0.4">
      <c r="X307" s="70" t="s">
        <v>480</v>
      </c>
    </row>
    <row r="308" spans="24:24" x14ac:dyDescent="0.4">
      <c r="X308" s="70" t="s">
        <v>481</v>
      </c>
    </row>
    <row r="309" spans="24:24" x14ac:dyDescent="0.4">
      <c r="X309" s="70" t="s">
        <v>482</v>
      </c>
    </row>
    <row r="310" spans="24:24" x14ac:dyDescent="0.4">
      <c r="X310" s="70" t="s">
        <v>483</v>
      </c>
    </row>
    <row r="311" spans="24:24" x14ac:dyDescent="0.4">
      <c r="X311" s="70" t="s">
        <v>484</v>
      </c>
    </row>
    <row r="312" spans="24:24" x14ac:dyDescent="0.4">
      <c r="X312" s="70" t="s">
        <v>485</v>
      </c>
    </row>
    <row r="313" spans="24:24" x14ac:dyDescent="0.4">
      <c r="X313" s="70" t="s">
        <v>486</v>
      </c>
    </row>
    <row r="314" spans="24:24" x14ac:dyDescent="0.4">
      <c r="X314" s="70" t="s">
        <v>487</v>
      </c>
    </row>
    <row r="315" spans="24:24" x14ac:dyDescent="0.4">
      <c r="X315" s="70" t="s">
        <v>488</v>
      </c>
    </row>
    <row r="316" spans="24:24" x14ac:dyDescent="0.4">
      <c r="X316" s="70" t="s">
        <v>489</v>
      </c>
    </row>
    <row r="317" spans="24:24" x14ac:dyDescent="0.4">
      <c r="X317" s="70" t="s">
        <v>490</v>
      </c>
    </row>
    <row r="318" spans="24:24" x14ac:dyDescent="0.4">
      <c r="X318" s="70" t="s">
        <v>491</v>
      </c>
    </row>
    <row r="319" spans="24:24" x14ac:dyDescent="0.4">
      <c r="X319" s="70" t="s">
        <v>492</v>
      </c>
    </row>
    <row r="320" spans="24:24" x14ac:dyDescent="0.4">
      <c r="X320" s="70" t="s">
        <v>493</v>
      </c>
    </row>
    <row r="321" spans="24:24" x14ac:dyDescent="0.4">
      <c r="X321" s="70" t="s">
        <v>494</v>
      </c>
    </row>
    <row r="322" spans="24:24" x14ac:dyDescent="0.4">
      <c r="X322" s="135" t="s">
        <v>495</v>
      </c>
    </row>
    <row r="323" spans="24:24" x14ac:dyDescent="0.4">
      <c r="X323" s="70" t="s">
        <v>496</v>
      </c>
    </row>
    <row r="324" spans="24:24" x14ac:dyDescent="0.4">
      <c r="X324" s="70" t="s">
        <v>497</v>
      </c>
    </row>
    <row r="325" spans="24:24" x14ac:dyDescent="0.4">
      <c r="X325" s="70" t="s">
        <v>498</v>
      </c>
    </row>
    <row r="326" spans="24:24" x14ac:dyDescent="0.4">
      <c r="X326" s="70" t="s">
        <v>499</v>
      </c>
    </row>
    <row r="327" spans="24:24" x14ac:dyDescent="0.4">
      <c r="X327" s="70" t="s">
        <v>500</v>
      </c>
    </row>
    <row r="328" spans="24:24" x14ac:dyDescent="0.4">
      <c r="X328" s="70" t="s">
        <v>501</v>
      </c>
    </row>
    <row r="329" spans="24:24" x14ac:dyDescent="0.4">
      <c r="X329" s="70" t="s">
        <v>502</v>
      </c>
    </row>
    <row r="330" spans="24:24" x14ac:dyDescent="0.4">
      <c r="X330" s="70" t="s">
        <v>503</v>
      </c>
    </row>
    <row r="331" spans="24:24" x14ac:dyDescent="0.4">
      <c r="X331" s="70" t="s">
        <v>504</v>
      </c>
    </row>
    <row r="332" spans="24:24" x14ac:dyDescent="0.4">
      <c r="X332" s="70" t="s">
        <v>505</v>
      </c>
    </row>
    <row r="333" spans="24:24" x14ac:dyDescent="0.4">
      <c r="X333" s="70" t="s">
        <v>506</v>
      </c>
    </row>
    <row r="334" spans="24:24" x14ac:dyDescent="0.4">
      <c r="X334" s="70" t="s">
        <v>507</v>
      </c>
    </row>
    <row r="335" spans="24:24" x14ac:dyDescent="0.4">
      <c r="X335" s="70" t="s">
        <v>508</v>
      </c>
    </row>
    <row r="336" spans="24:24" x14ac:dyDescent="0.4">
      <c r="X336" s="70"/>
    </row>
    <row r="337" spans="24:24" x14ac:dyDescent="0.4">
      <c r="X337" s="70" t="s">
        <v>509</v>
      </c>
    </row>
    <row r="338" spans="24:24" x14ac:dyDescent="0.4">
      <c r="X338" s="70"/>
    </row>
    <row r="339" spans="24:24" x14ac:dyDescent="0.4">
      <c r="X339" s="70"/>
    </row>
    <row r="340" spans="24:24" x14ac:dyDescent="0.4">
      <c r="X340" s="70"/>
    </row>
    <row r="341" spans="24:24" x14ac:dyDescent="0.4">
      <c r="X341" s="70"/>
    </row>
    <row r="342" spans="24:24" x14ac:dyDescent="0.4">
      <c r="X342" s="70"/>
    </row>
    <row r="343" spans="24:24" x14ac:dyDescent="0.4">
      <c r="X343" s="70"/>
    </row>
    <row r="344" spans="24:24" x14ac:dyDescent="0.4">
      <c r="X344" s="70"/>
    </row>
    <row r="345" spans="24:24" x14ac:dyDescent="0.4">
      <c r="X345" s="70"/>
    </row>
    <row r="346" spans="24:24" x14ac:dyDescent="0.4">
      <c r="X346" s="70"/>
    </row>
    <row r="347" spans="24:24" x14ac:dyDescent="0.4">
      <c r="X347" s="70"/>
    </row>
    <row r="348" spans="24:24" x14ac:dyDescent="0.4">
      <c r="X348" s="70"/>
    </row>
    <row r="349" spans="24:24" x14ac:dyDescent="0.4">
      <c r="X349" s="70"/>
    </row>
    <row r="350" spans="24:24" x14ac:dyDescent="0.4">
      <c r="X350" s="70"/>
    </row>
    <row r="351" spans="24:24" x14ac:dyDescent="0.4">
      <c r="X351" s="70"/>
    </row>
    <row r="352" spans="24:24" x14ac:dyDescent="0.4">
      <c r="X352" s="70"/>
    </row>
    <row r="353" spans="24:24" x14ac:dyDescent="0.4">
      <c r="X353" s="70"/>
    </row>
    <row r="354" spans="24:24" x14ac:dyDescent="0.4">
      <c r="X354" s="70"/>
    </row>
    <row r="355" spans="24:24" x14ac:dyDescent="0.4">
      <c r="X355" s="70"/>
    </row>
    <row r="356" spans="24:24" x14ac:dyDescent="0.4">
      <c r="X356" s="70"/>
    </row>
    <row r="357" spans="24:24" x14ac:dyDescent="0.4">
      <c r="X357" s="70"/>
    </row>
    <row r="358" spans="24:24" x14ac:dyDescent="0.4">
      <c r="X358" s="70"/>
    </row>
    <row r="359" spans="24:24" x14ac:dyDescent="0.4">
      <c r="X359" s="70"/>
    </row>
    <row r="360" spans="24:24" x14ac:dyDescent="0.4">
      <c r="X360" s="70"/>
    </row>
    <row r="361" spans="24:24" x14ac:dyDescent="0.4">
      <c r="X361" s="70"/>
    </row>
    <row r="362" spans="24:24" x14ac:dyDescent="0.4">
      <c r="X362" s="70"/>
    </row>
    <row r="363" spans="24:24" x14ac:dyDescent="0.4">
      <c r="X363" s="70"/>
    </row>
    <row r="364" spans="24:24" x14ac:dyDescent="0.4">
      <c r="X364" s="70"/>
    </row>
    <row r="365" spans="24:24" x14ac:dyDescent="0.4">
      <c r="X365" s="70"/>
    </row>
    <row r="366" spans="24:24" x14ac:dyDescent="0.4">
      <c r="X366" s="70"/>
    </row>
    <row r="367" spans="24:24" x14ac:dyDescent="0.4">
      <c r="X367" s="70"/>
    </row>
    <row r="368" spans="24:24" x14ac:dyDescent="0.4">
      <c r="X368" s="70"/>
    </row>
    <row r="369" spans="24:24" x14ac:dyDescent="0.4">
      <c r="X369" s="70"/>
    </row>
    <row r="370" spans="24:24" x14ac:dyDescent="0.4">
      <c r="X370" s="70"/>
    </row>
    <row r="371" spans="24:24" x14ac:dyDescent="0.4">
      <c r="X371" s="70"/>
    </row>
    <row r="372" spans="24:24" x14ac:dyDescent="0.4">
      <c r="X372" s="70"/>
    </row>
    <row r="373" spans="24:24" x14ac:dyDescent="0.4">
      <c r="X373" s="70"/>
    </row>
    <row r="374" spans="24:24" x14ac:dyDescent="0.4">
      <c r="X374" s="70"/>
    </row>
    <row r="375" spans="24:24" x14ac:dyDescent="0.4">
      <c r="X375" s="70"/>
    </row>
    <row r="376" spans="24:24" x14ac:dyDescent="0.4">
      <c r="X376" s="70"/>
    </row>
    <row r="377" spans="24:24" x14ac:dyDescent="0.4">
      <c r="X377" s="70"/>
    </row>
    <row r="378" spans="24:24" x14ac:dyDescent="0.4">
      <c r="X378" s="70"/>
    </row>
    <row r="379" spans="24:24" x14ac:dyDescent="0.4">
      <c r="X379" s="70"/>
    </row>
    <row r="380" spans="24:24" x14ac:dyDescent="0.4">
      <c r="X380" s="70"/>
    </row>
    <row r="381" spans="24:24" x14ac:dyDescent="0.4">
      <c r="X381" s="70"/>
    </row>
    <row r="382" spans="24:24" x14ac:dyDescent="0.4">
      <c r="X382" s="70"/>
    </row>
    <row r="383" spans="24:24" x14ac:dyDescent="0.4">
      <c r="X383" s="70"/>
    </row>
    <row r="384" spans="24:24" x14ac:dyDescent="0.4">
      <c r="X384" s="70"/>
    </row>
    <row r="385" spans="24:24" x14ac:dyDescent="0.4">
      <c r="X385" s="70"/>
    </row>
    <row r="386" spans="24:24" x14ac:dyDescent="0.4">
      <c r="X386" s="70"/>
    </row>
    <row r="387" spans="24:24" x14ac:dyDescent="0.4">
      <c r="X387" s="70"/>
    </row>
    <row r="388" spans="24:24" x14ac:dyDescent="0.4">
      <c r="X388" s="70"/>
    </row>
    <row r="389" spans="24:24" x14ac:dyDescent="0.4">
      <c r="X389" s="70"/>
    </row>
    <row r="390" spans="24:24" x14ac:dyDescent="0.4">
      <c r="X390" s="70"/>
    </row>
    <row r="391" spans="24:24" x14ac:dyDescent="0.4">
      <c r="X391" s="70"/>
    </row>
    <row r="392" spans="24:24" x14ac:dyDescent="0.4">
      <c r="X392" s="70"/>
    </row>
    <row r="393" spans="24:24" x14ac:dyDescent="0.4">
      <c r="X393" s="70"/>
    </row>
    <row r="394" spans="24:24" x14ac:dyDescent="0.4">
      <c r="X394" s="70"/>
    </row>
    <row r="395" spans="24:24" x14ac:dyDescent="0.4">
      <c r="X395" s="70"/>
    </row>
    <row r="396" spans="24:24" x14ac:dyDescent="0.4">
      <c r="X396" s="70"/>
    </row>
    <row r="397" spans="24:24" x14ac:dyDescent="0.4">
      <c r="X397" s="70"/>
    </row>
    <row r="398" spans="24:24" x14ac:dyDescent="0.4">
      <c r="X398" s="70"/>
    </row>
    <row r="399" spans="24:24" x14ac:dyDescent="0.4">
      <c r="X399" s="70"/>
    </row>
    <row r="400" spans="24:24" x14ac:dyDescent="0.4">
      <c r="X400" s="70"/>
    </row>
    <row r="401" spans="24:24" x14ac:dyDescent="0.4">
      <c r="X401" s="70"/>
    </row>
    <row r="402" spans="24:24" x14ac:dyDescent="0.4">
      <c r="X402" s="70"/>
    </row>
    <row r="403" spans="24:24" x14ac:dyDescent="0.4">
      <c r="X403" s="70"/>
    </row>
    <row r="404" spans="24:24" x14ac:dyDescent="0.4">
      <c r="X404" s="70"/>
    </row>
    <row r="405" spans="24:24" x14ac:dyDescent="0.4">
      <c r="X405" s="70"/>
    </row>
    <row r="406" spans="24:24" x14ac:dyDescent="0.4">
      <c r="X406" s="70"/>
    </row>
    <row r="407" spans="24:24" x14ac:dyDescent="0.4">
      <c r="X407" s="70"/>
    </row>
    <row r="408" spans="24:24" x14ac:dyDescent="0.4">
      <c r="X408" s="70"/>
    </row>
    <row r="409" spans="24:24" x14ac:dyDescent="0.4">
      <c r="X409" s="70"/>
    </row>
    <row r="410" spans="24:24" x14ac:dyDescent="0.4">
      <c r="X410" s="70"/>
    </row>
    <row r="411" spans="24:24" x14ac:dyDescent="0.4">
      <c r="X411" s="70"/>
    </row>
    <row r="412" spans="24:24" x14ac:dyDescent="0.4">
      <c r="X412" s="70"/>
    </row>
    <row r="413" spans="24:24" x14ac:dyDescent="0.4">
      <c r="X413" s="70"/>
    </row>
    <row r="414" spans="24:24" x14ac:dyDescent="0.4">
      <c r="X414" s="70"/>
    </row>
    <row r="415" spans="24:24" x14ac:dyDescent="0.4">
      <c r="X415" s="70"/>
    </row>
    <row r="416" spans="24:24" x14ac:dyDescent="0.4">
      <c r="X416" s="70"/>
    </row>
    <row r="417" spans="24:24" x14ac:dyDescent="0.4">
      <c r="X417" s="70"/>
    </row>
    <row r="418" spans="24:24" x14ac:dyDescent="0.4">
      <c r="X418" s="70"/>
    </row>
    <row r="419" spans="24:24" x14ac:dyDescent="0.4">
      <c r="X419" s="70"/>
    </row>
    <row r="420" spans="24:24" x14ac:dyDescent="0.4">
      <c r="X420" s="70"/>
    </row>
    <row r="421" spans="24:24" x14ac:dyDescent="0.4">
      <c r="X421" s="70"/>
    </row>
    <row r="422" spans="24:24" x14ac:dyDescent="0.4">
      <c r="X422" s="70"/>
    </row>
    <row r="423" spans="24:24" x14ac:dyDescent="0.4">
      <c r="X423" s="70"/>
    </row>
    <row r="424" spans="24:24" x14ac:dyDescent="0.4">
      <c r="X424" s="70"/>
    </row>
    <row r="425" spans="24:24" x14ac:dyDescent="0.4">
      <c r="X425" s="70"/>
    </row>
    <row r="426" spans="24:24" x14ac:dyDescent="0.4">
      <c r="X426" s="70"/>
    </row>
    <row r="427" spans="24:24" x14ac:dyDescent="0.4">
      <c r="X427" s="70"/>
    </row>
    <row r="428" spans="24:24" x14ac:dyDescent="0.4">
      <c r="X428" s="70"/>
    </row>
    <row r="429" spans="24:24" x14ac:dyDescent="0.4">
      <c r="X429" s="70"/>
    </row>
    <row r="430" spans="24:24" x14ac:dyDescent="0.4">
      <c r="X430" s="70"/>
    </row>
    <row r="431" spans="24:24" x14ac:dyDescent="0.4">
      <c r="X431" s="70"/>
    </row>
    <row r="432" spans="24:24" x14ac:dyDescent="0.4">
      <c r="X432" s="70"/>
    </row>
    <row r="433" spans="24:24" x14ac:dyDescent="0.4">
      <c r="X433" s="70"/>
    </row>
    <row r="434" spans="24:24" x14ac:dyDescent="0.4">
      <c r="X434" s="70"/>
    </row>
    <row r="435" spans="24:24" x14ac:dyDescent="0.4">
      <c r="X435" s="70"/>
    </row>
    <row r="436" spans="24:24" x14ac:dyDescent="0.4">
      <c r="X436" s="70"/>
    </row>
    <row r="437" spans="24:24" x14ac:dyDescent="0.4">
      <c r="X437" s="70"/>
    </row>
    <row r="438" spans="24:24" x14ac:dyDescent="0.4">
      <c r="X438" s="70"/>
    </row>
    <row r="439" spans="24:24" x14ac:dyDescent="0.4">
      <c r="X439" s="70"/>
    </row>
    <row r="440" spans="24:24" x14ac:dyDescent="0.4">
      <c r="X440" s="70"/>
    </row>
    <row r="441" spans="24:24" x14ac:dyDescent="0.4">
      <c r="X441" s="70"/>
    </row>
    <row r="442" spans="24:24" x14ac:dyDescent="0.4">
      <c r="X442" s="70"/>
    </row>
    <row r="443" spans="24:24" x14ac:dyDescent="0.4">
      <c r="X443" s="70"/>
    </row>
    <row r="444" spans="24:24" x14ac:dyDescent="0.4">
      <c r="X444" s="70"/>
    </row>
    <row r="445" spans="24:24" x14ac:dyDescent="0.4">
      <c r="X445" s="70"/>
    </row>
    <row r="446" spans="24:24" x14ac:dyDescent="0.4">
      <c r="X446" s="70"/>
    </row>
    <row r="447" spans="24:24" x14ac:dyDescent="0.4">
      <c r="X447" s="70"/>
    </row>
    <row r="448" spans="24:24" x14ac:dyDescent="0.4">
      <c r="X448" s="70"/>
    </row>
    <row r="449" spans="24:24" x14ac:dyDescent="0.4">
      <c r="X449" s="70"/>
    </row>
    <row r="450" spans="24:24" x14ac:dyDescent="0.4">
      <c r="X450" s="70"/>
    </row>
    <row r="451" spans="24:24" x14ac:dyDescent="0.4">
      <c r="X451" s="70"/>
    </row>
    <row r="452" spans="24:24" x14ac:dyDescent="0.4">
      <c r="X452" s="70"/>
    </row>
    <row r="453" spans="24:24" x14ac:dyDescent="0.4">
      <c r="X453" s="70"/>
    </row>
    <row r="454" spans="24:24" x14ac:dyDescent="0.4">
      <c r="X454" s="70"/>
    </row>
    <row r="455" spans="24:24" x14ac:dyDescent="0.4">
      <c r="X455" s="70"/>
    </row>
    <row r="456" spans="24:24" x14ac:dyDescent="0.4">
      <c r="X456" s="70"/>
    </row>
    <row r="457" spans="24:24" x14ac:dyDescent="0.4">
      <c r="X457" s="70"/>
    </row>
    <row r="458" spans="24:24" x14ac:dyDescent="0.4">
      <c r="X458" s="70"/>
    </row>
    <row r="459" spans="24:24" x14ac:dyDescent="0.4">
      <c r="X459" s="70"/>
    </row>
    <row r="460" spans="24:24" x14ac:dyDescent="0.4">
      <c r="X460" s="70"/>
    </row>
    <row r="461" spans="24:24" x14ac:dyDescent="0.4">
      <c r="X461" s="70"/>
    </row>
    <row r="462" spans="24:24" x14ac:dyDescent="0.4">
      <c r="X462" s="70"/>
    </row>
    <row r="463" spans="24:24" x14ac:dyDescent="0.4">
      <c r="X463" s="70"/>
    </row>
    <row r="464" spans="24:24" x14ac:dyDescent="0.4">
      <c r="X464" s="70"/>
    </row>
    <row r="465" spans="24:24" x14ac:dyDescent="0.4">
      <c r="X465" s="70"/>
    </row>
    <row r="466" spans="24:24" x14ac:dyDescent="0.4">
      <c r="X466" s="70"/>
    </row>
    <row r="467" spans="24:24" x14ac:dyDescent="0.4">
      <c r="X467" s="70"/>
    </row>
    <row r="468" spans="24:24" x14ac:dyDescent="0.4">
      <c r="X468" s="70"/>
    </row>
    <row r="469" spans="24:24" x14ac:dyDescent="0.4">
      <c r="X469" s="70"/>
    </row>
    <row r="470" spans="24:24" x14ac:dyDescent="0.4">
      <c r="X470" s="70"/>
    </row>
    <row r="471" spans="24:24" x14ac:dyDescent="0.4">
      <c r="X471" s="70"/>
    </row>
    <row r="472" spans="24:24" x14ac:dyDescent="0.4">
      <c r="X472" s="70"/>
    </row>
    <row r="473" spans="24:24" x14ac:dyDescent="0.4">
      <c r="X473" s="70"/>
    </row>
    <row r="474" spans="24:24" x14ac:dyDescent="0.4">
      <c r="X474" s="70"/>
    </row>
    <row r="475" spans="24:24" x14ac:dyDescent="0.4">
      <c r="X475" s="70"/>
    </row>
    <row r="476" spans="24:24" x14ac:dyDescent="0.4">
      <c r="X476" s="70"/>
    </row>
    <row r="477" spans="24:24" x14ac:dyDescent="0.4">
      <c r="X477" s="70"/>
    </row>
    <row r="478" spans="24:24" x14ac:dyDescent="0.4">
      <c r="X478" s="70"/>
    </row>
    <row r="479" spans="24:24" x14ac:dyDescent="0.4">
      <c r="X479" s="70"/>
    </row>
    <row r="480" spans="24:24" x14ac:dyDescent="0.4">
      <c r="X480" s="70"/>
    </row>
    <row r="481" spans="24:24" x14ac:dyDescent="0.4">
      <c r="X481" s="70"/>
    </row>
    <row r="482" spans="24:24" x14ac:dyDescent="0.4">
      <c r="X482" s="70"/>
    </row>
    <row r="483" spans="24:24" x14ac:dyDescent="0.4">
      <c r="X483" s="70"/>
    </row>
    <row r="484" spans="24:24" x14ac:dyDescent="0.4">
      <c r="X484" s="70"/>
    </row>
    <row r="485" spans="24:24" x14ac:dyDescent="0.4">
      <c r="X485" s="70"/>
    </row>
    <row r="486" spans="24:24" x14ac:dyDescent="0.4">
      <c r="X486" s="70"/>
    </row>
    <row r="487" spans="24:24" x14ac:dyDescent="0.4">
      <c r="X487" s="70"/>
    </row>
    <row r="488" spans="24:24" x14ac:dyDescent="0.4">
      <c r="X488" s="70"/>
    </row>
    <row r="489" spans="24:24" x14ac:dyDescent="0.4">
      <c r="X489" s="70"/>
    </row>
    <row r="490" spans="24:24" x14ac:dyDescent="0.4">
      <c r="X490" s="70"/>
    </row>
    <row r="491" spans="24:24" x14ac:dyDescent="0.4">
      <c r="X491" s="70"/>
    </row>
    <row r="492" spans="24:24" x14ac:dyDescent="0.4">
      <c r="X492" s="70"/>
    </row>
    <row r="493" spans="24:24" x14ac:dyDescent="0.4">
      <c r="X493" s="70"/>
    </row>
    <row r="494" spans="24:24" x14ac:dyDescent="0.4">
      <c r="X494" s="70"/>
    </row>
    <row r="495" spans="24:24" x14ac:dyDescent="0.4">
      <c r="X495" s="70"/>
    </row>
    <row r="496" spans="24:24" x14ac:dyDescent="0.4">
      <c r="X496" s="70"/>
    </row>
    <row r="497" spans="24:24" x14ac:dyDescent="0.4">
      <c r="X497" s="70"/>
    </row>
    <row r="498" spans="24:24" x14ac:dyDescent="0.4">
      <c r="X498" s="70"/>
    </row>
    <row r="499" spans="24:24" x14ac:dyDescent="0.4">
      <c r="X499" s="70"/>
    </row>
    <row r="500" spans="24:24" x14ac:dyDescent="0.4">
      <c r="X500" s="70"/>
    </row>
    <row r="501" spans="24:24" x14ac:dyDescent="0.4">
      <c r="X501" s="70"/>
    </row>
    <row r="502" spans="24:24" x14ac:dyDescent="0.4">
      <c r="X502" s="70"/>
    </row>
    <row r="503" spans="24:24" x14ac:dyDescent="0.4">
      <c r="X503" s="70"/>
    </row>
    <row r="504" spans="24:24" x14ac:dyDescent="0.4">
      <c r="X504" s="70"/>
    </row>
    <row r="505" spans="24:24" x14ac:dyDescent="0.4">
      <c r="X505" s="70"/>
    </row>
    <row r="506" spans="24:24" x14ac:dyDescent="0.4">
      <c r="X506" s="70"/>
    </row>
    <row r="507" spans="24:24" x14ac:dyDescent="0.4">
      <c r="X507" s="70"/>
    </row>
    <row r="508" spans="24:24" x14ac:dyDescent="0.4">
      <c r="X508" s="70"/>
    </row>
    <row r="509" spans="24:24" x14ac:dyDescent="0.4">
      <c r="X509" s="70"/>
    </row>
    <row r="510" spans="24:24" x14ac:dyDescent="0.4">
      <c r="X510" s="70"/>
    </row>
    <row r="511" spans="24:24" x14ac:dyDescent="0.4">
      <c r="X511" s="70"/>
    </row>
    <row r="512" spans="24:24" x14ac:dyDescent="0.4">
      <c r="X512" s="70"/>
    </row>
    <row r="513" spans="24:24" x14ac:dyDescent="0.4">
      <c r="X513" s="70"/>
    </row>
    <row r="514" spans="24:24" x14ac:dyDescent="0.4">
      <c r="X514" s="70"/>
    </row>
    <row r="515" spans="24:24" x14ac:dyDescent="0.4">
      <c r="X515" s="70"/>
    </row>
    <row r="516" spans="24:24" x14ac:dyDescent="0.4">
      <c r="X516" s="70"/>
    </row>
    <row r="517" spans="24:24" x14ac:dyDescent="0.4">
      <c r="X517" s="70"/>
    </row>
    <row r="518" spans="24:24" x14ac:dyDescent="0.4">
      <c r="X518" s="70"/>
    </row>
    <row r="519" spans="24:24" x14ac:dyDescent="0.4">
      <c r="X519" s="70"/>
    </row>
    <row r="520" spans="24:24" x14ac:dyDescent="0.4">
      <c r="X520" s="70"/>
    </row>
    <row r="521" spans="24:24" x14ac:dyDescent="0.4">
      <c r="X521" s="70"/>
    </row>
    <row r="522" spans="24:24" x14ac:dyDescent="0.4">
      <c r="X522" s="70"/>
    </row>
    <row r="523" spans="24:24" x14ac:dyDescent="0.4">
      <c r="X523" s="70"/>
    </row>
    <row r="524" spans="24:24" x14ac:dyDescent="0.4">
      <c r="X524" s="70"/>
    </row>
    <row r="525" spans="24:24" x14ac:dyDescent="0.4">
      <c r="X525" s="70"/>
    </row>
    <row r="526" spans="24:24" x14ac:dyDescent="0.4">
      <c r="X526" s="70"/>
    </row>
    <row r="527" spans="24:24" x14ac:dyDescent="0.4">
      <c r="X527" s="70"/>
    </row>
    <row r="528" spans="24:24" x14ac:dyDescent="0.4">
      <c r="X528" s="70"/>
    </row>
    <row r="529" spans="24:24" x14ac:dyDescent="0.4">
      <c r="X529" s="70"/>
    </row>
    <row r="530" spans="24:24" x14ac:dyDescent="0.4">
      <c r="X530" s="70"/>
    </row>
    <row r="531" spans="24:24" x14ac:dyDescent="0.4">
      <c r="X531" s="70"/>
    </row>
    <row r="532" spans="24:24" x14ac:dyDescent="0.4">
      <c r="X532" s="70"/>
    </row>
    <row r="533" spans="24:24" x14ac:dyDescent="0.4">
      <c r="X533" s="70"/>
    </row>
    <row r="534" spans="24:24" x14ac:dyDescent="0.4">
      <c r="X534" s="70"/>
    </row>
    <row r="535" spans="24:24" x14ac:dyDescent="0.4">
      <c r="X535" s="70"/>
    </row>
    <row r="536" spans="24:24" x14ac:dyDescent="0.4">
      <c r="X536" s="70"/>
    </row>
    <row r="537" spans="24:24" x14ac:dyDescent="0.4">
      <c r="X537" s="70"/>
    </row>
    <row r="538" spans="24:24" x14ac:dyDescent="0.4">
      <c r="X538" s="70"/>
    </row>
    <row r="539" spans="24:24" x14ac:dyDescent="0.4">
      <c r="X539" s="70"/>
    </row>
    <row r="540" spans="24:24" x14ac:dyDescent="0.4">
      <c r="X540" s="70"/>
    </row>
    <row r="541" spans="24:24" x14ac:dyDescent="0.4">
      <c r="X541" s="70"/>
    </row>
    <row r="542" spans="24:24" x14ac:dyDescent="0.4">
      <c r="X542" s="70"/>
    </row>
    <row r="543" spans="24:24" x14ac:dyDescent="0.4">
      <c r="X543" s="70"/>
    </row>
    <row r="544" spans="24:24" x14ac:dyDescent="0.4">
      <c r="X544" s="70"/>
    </row>
    <row r="545" spans="24:24" x14ac:dyDescent="0.4">
      <c r="X545" s="70"/>
    </row>
    <row r="546" spans="24:24" x14ac:dyDescent="0.4">
      <c r="X546" s="70"/>
    </row>
    <row r="547" spans="24:24" x14ac:dyDescent="0.4">
      <c r="X547" s="70"/>
    </row>
    <row r="548" spans="24:24" x14ac:dyDescent="0.4">
      <c r="X548" s="70"/>
    </row>
    <row r="549" spans="24:24" x14ac:dyDescent="0.4">
      <c r="X549" s="70"/>
    </row>
    <row r="550" spans="24:24" x14ac:dyDescent="0.4">
      <c r="X550" s="70"/>
    </row>
    <row r="551" spans="24:24" x14ac:dyDescent="0.4">
      <c r="X551" s="70"/>
    </row>
    <row r="552" spans="24:24" x14ac:dyDescent="0.4">
      <c r="X552" s="70"/>
    </row>
    <row r="553" spans="24:24" x14ac:dyDescent="0.4">
      <c r="X553" s="70"/>
    </row>
    <row r="554" spans="24:24" x14ac:dyDescent="0.4">
      <c r="X554" s="70"/>
    </row>
    <row r="555" spans="24:24" x14ac:dyDescent="0.4">
      <c r="X555" s="70"/>
    </row>
    <row r="556" spans="24:24" x14ac:dyDescent="0.4">
      <c r="X556" s="70"/>
    </row>
    <row r="557" spans="24:24" x14ac:dyDescent="0.4">
      <c r="X557" s="70"/>
    </row>
    <row r="558" spans="24:24" x14ac:dyDescent="0.4">
      <c r="X558" s="70"/>
    </row>
    <row r="559" spans="24:24" x14ac:dyDescent="0.4">
      <c r="X559" s="70"/>
    </row>
    <row r="560" spans="24:24" x14ac:dyDescent="0.4">
      <c r="X560" s="70"/>
    </row>
    <row r="561" spans="24:24" x14ac:dyDescent="0.4">
      <c r="X561" s="70"/>
    </row>
    <row r="562" spans="24:24" x14ac:dyDescent="0.4">
      <c r="X562" s="70"/>
    </row>
    <row r="563" spans="24:24" x14ac:dyDescent="0.4">
      <c r="X563" s="70"/>
    </row>
    <row r="564" spans="24:24" x14ac:dyDescent="0.4">
      <c r="X564" s="70"/>
    </row>
    <row r="565" spans="24:24" x14ac:dyDescent="0.4">
      <c r="X565" s="70"/>
    </row>
    <row r="566" spans="24:24" x14ac:dyDescent="0.4">
      <c r="X566" s="70"/>
    </row>
    <row r="567" spans="24:24" x14ac:dyDescent="0.4">
      <c r="X567" s="70"/>
    </row>
    <row r="568" spans="24:24" x14ac:dyDescent="0.4">
      <c r="X568" s="70"/>
    </row>
    <row r="569" spans="24:24" x14ac:dyDescent="0.4">
      <c r="X569" s="70"/>
    </row>
    <row r="570" spans="24:24" x14ac:dyDescent="0.4">
      <c r="X570" s="70"/>
    </row>
    <row r="571" spans="24:24" x14ac:dyDescent="0.4">
      <c r="X571" s="70"/>
    </row>
    <row r="572" spans="24:24" x14ac:dyDescent="0.4">
      <c r="X572" s="70"/>
    </row>
    <row r="573" spans="24:24" x14ac:dyDescent="0.4">
      <c r="X573" s="70"/>
    </row>
    <row r="574" spans="24:24" x14ac:dyDescent="0.4">
      <c r="X574" s="70"/>
    </row>
    <row r="575" spans="24:24" x14ac:dyDescent="0.4">
      <c r="X575" s="70"/>
    </row>
    <row r="576" spans="24:24" x14ac:dyDescent="0.4">
      <c r="X576" s="70"/>
    </row>
    <row r="577" spans="24:24" x14ac:dyDescent="0.4">
      <c r="X577" s="70"/>
    </row>
    <row r="578" spans="24:24" x14ac:dyDescent="0.4">
      <c r="X578" s="70"/>
    </row>
    <row r="579" spans="24:24" x14ac:dyDescent="0.4">
      <c r="X579" s="70"/>
    </row>
    <row r="580" spans="24:24" x14ac:dyDescent="0.4">
      <c r="X580" s="70"/>
    </row>
    <row r="581" spans="24:24" x14ac:dyDescent="0.4">
      <c r="X581" s="70"/>
    </row>
    <row r="582" spans="24:24" x14ac:dyDescent="0.4">
      <c r="X582" s="70"/>
    </row>
    <row r="583" spans="24:24" x14ac:dyDescent="0.4">
      <c r="X583" s="70"/>
    </row>
    <row r="584" spans="24:24" x14ac:dyDescent="0.4">
      <c r="X584" s="70"/>
    </row>
    <row r="585" spans="24:24" x14ac:dyDescent="0.4">
      <c r="X585" s="70"/>
    </row>
    <row r="586" spans="24:24" x14ac:dyDescent="0.4">
      <c r="X586" s="70"/>
    </row>
    <row r="587" spans="24:24" x14ac:dyDescent="0.4">
      <c r="X587" s="70"/>
    </row>
    <row r="588" spans="24:24" x14ac:dyDescent="0.4">
      <c r="X588" s="70"/>
    </row>
    <row r="589" spans="24:24" x14ac:dyDescent="0.4">
      <c r="X589" s="70"/>
    </row>
    <row r="590" spans="24:24" x14ac:dyDescent="0.4">
      <c r="X590" s="70"/>
    </row>
    <row r="591" spans="24:24" x14ac:dyDescent="0.4">
      <c r="X591" s="70"/>
    </row>
    <row r="592" spans="24:24" x14ac:dyDescent="0.4">
      <c r="X592" s="70"/>
    </row>
    <row r="593" spans="24:24" x14ac:dyDescent="0.4">
      <c r="X593" s="70"/>
    </row>
    <row r="594" spans="24:24" x14ac:dyDescent="0.4">
      <c r="X594" s="70"/>
    </row>
    <row r="595" spans="24:24" x14ac:dyDescent="0.4">
      <c r="X595" s="70"/>
    </row>
    <row r="596" spans="24:24" x14ac:dyDescent="0.4">
      <c r="X596" s="70"/>
    </row>
    <row r="597" spans="24:24" x14ac:dyDescent="0.4">
      <c r="X597" s="70"/>
    </row>
    <row r="598" spans="24:24" x14ac:dyDescent="0.4">
      <c r="X598" s="70"/>
    </row>
    <row r="599" spans="24:24" x14ac:dyDescent="0.4">
      <c r="X599" s="70"/>
    </row>
    <row r="600" spans="24:24" x14ac:dyDescent="0.4">
      <c r="X600" s="70"/>
    </row>
    <row r="601" spans="24:24" x14ac:dyDescent="0.4">
      <c r="X601" s="70"/>
    </row>
    <row r="602" spans="24:24" x14ac:dyDescent="0.4">
      <c r="X602" s="70"/>
    </row>
    <row r="603" spans="24:24" x14ac:dyDescent="0.4">
      <c r="X603" s="70"/>
    </row>
    <row r="604" spans="24:24" x14ac:dyDescent="0.4">
      <c r="X604" s="70"/>
    </row>
    <row r="605" spans="24:24" x14ac:dyDescent="0.4">
      <c r="X605" s="70"/>
    </row>
    <row r="606" spans="24:24" x14ac:dyDescent="0.4">
      <c r="X606" s="70"/>
    </row>
    <row r="607" spans="24:24" x14ac:dyDescent="0.4">
      <c r="X607" s="70"/>
    </row>
    <row r="608" spans="24:24" x14ac:dyDescent="0.4">
      <c r="X608" s="70"/>
    </row>
    <row r="609" spans="24:24" x14ac:dyDescent="0.4">
      <c r="X609" s="70"/>
    </row>
    <row r="610" spans="24:24" x14ac:dyDescent="0.4">
      <c r="X610" s="70"/>
    </row>
    <row r="611" spans="24:24" x14ac:dyDescent="0.4">
      <c r="X611" s="70"/>
    </row>
    <row r="612" spans="24:24" x14ac:dyDescent="0.4">
      <c r="X612" s="70"/>
    </row>
    <row r="613" spans="24:24" x14ac:dyDescent="0.4">
      <c r="X613" s="70"/>
    </row>
    <row r="614" spans="24:24" x14ac:dyDescent="0.4">
      <c r="X614" s="70"/>
    </row>
    <row r="615" spans="24:24" x14ac:dyDescent="0.4">
      <c r="X615" s="70"/>
    </row>
    <row r="616" spans="24:24" x14ac:dyDescent="0.4">
      <c r="X616" s="70"/>
    </row>
    <row r="617" spans="24:24" x14ac:dyDescent="0.4">
      <c r="X617" s="70"/>
    </row>
    <row r="618" spans="24:24" x14ac:dyDescent="0.4">
      <c r="X618" s="70"/>
    </row>
    <row r="619" spans="24:24" x14ac:dyDescent="0.4">
      <c r="X619" s="70"/>
    </row>
    <row r="620" spans="24:24" x14ac:dyDescent="0.4">
      <c r="X620" s="70"/>
    </row>
    <row r="621" spans="24:24" x14ac:dyDescent="0.4">
      <c r="X621" s="70"/>
    </row>
    <row r="622" spans="24:24" x14ac:dyDescent="0.4">
      <c r="X622" s="70"/>
    </row>
    <row r="623" spans="24:24" x14ac:dyDescent="0.4">
      <c r="X623" s="70"/>
    </row>
    <row r="624" spans="24:24" x14ac:dyDescent="0.4">
      <c r="X624" s="70"/>
    </row>
    <row r="625" spans="24:24" x14ac:dyDescent="0.4">
      <c r="X625" s="70"/>
    </row>
    <row r="626" spans="24:24" x14ac:dyDescent="0.4">
      <c r="X626" s="70"/>
    </row>
    <row r="627" spans="24:24" x14ac:dyDescent="0.4">
      <c r="X627" s="70"/>
    </row>
    <row r="628" spans="24:24" x14ac:dyDescent="0.4">
      <c r="X628" s="70"/>
    </row>
    <row r="629" spans="24:24" x14ac:dyDescent="0.4">
      <c r="X629" s="70"/>
    </row>
    <row r="630" spans="24:24" x14ac:dyDescent="0.4">
      <c r="X630" s="70"/>
    </row>
    <row r="631" spans="24:24" x14ac:dyDescent="0.4">
      <c r="X631" s="70"/>
    </row>
    <row r="632" spans="24:24" x14ac:dyDescent="0.4">
      <c r="X632" s="70"/>
    </row>
    <row r="633" spans="24:24" x14ac:dyDescent="0.4">
      <c r="X633" s="70"/>
    </row>
    <row r="634" spans="24:24" x14ac:dyDescent="0.4">
      <c r="X634" s="70"/>
    </row>
    <row r="635" spans="24:24" x14ac:dyDescent="0.4">
      <c r="X635" s="70"/>
    </row>
    <row r="636" spans="24:24" x14ac:dyDescent="0.4">
      <c r="X636" s="70"/>
    </row>
    <row r="637" spans="24:24" x14ac:dyDescent="0.4">
      <c r="X637" s="70"/>
    </row>
    <row r="638" spans="24:24" x14ac:dyDescent="0.4">
      <c r="X638" s="70"/>
    </row>
    <row r="639" spans="24:24" x14ac:dyDescent="0.4">
      <c r="X639" s="70"/>
    </row>
    <row r="640" spans="24:24" x14ac:dyDescent="0.4">
      <c r="X640" s="70"/>
    </row>
    <row r="641" spans="24:24" x14ac:dyDescent="0.4">
      <c r="X641" s="70"/>
    </row>
    <row r="642" spans="24:24" x14ac:dyDescent="0.4">
      <c r="X642" s="70"/>
    </row>
    <row r="643" spans="24:24" x14ac:dyDescent="0.4">
      <c r="X643" s="70"/>
    </row>
    <row r="644" spans="24:24" x14ac:dyDescent="0.4">
      <c r="X644" s="70"/>
    </row>
    <row r="645" spans="24:24" x14ac:dyDescent="0.4">
      <c r="X645" s="70"/>
    </row>
    <row r="646" spans="24:24" x14ac:dyDescent="0.4">
      <c r="X646" s="70"/>
    </row>
    <row r="647" spans="24:24" x14ac:dyDescent="0.4">
      <c r="X647" s="70"/>
    </row>
    <row r="648" spans="24:24" x14ac:dyDescent="0.4">
      <c r="X648" s="70"/>
    </row>
    <row r="649" spans="24:24" x14ac:dyDescent="0.4">
      <c r="X649" s="70"/>
    </row>
    <row r="650" spans="24:24" x14ac:dyDescent="0.4">
      <c r="X650" s="70"/>
    </row>
    <row r="651" spans="24:24" x14ac:dyDescent="0.4">
      <c r="X651" s="70"/>
    </row>
    <row r="652" spans="24:24" x14ac:dyDescent="0.4">
      <c r="X652" s="70"/>
    </row>
    <row r="653" spans="24:24" x14ac:dyDescent="0.4">
      <c r="X653" s="70"/>
    </row>
    <row r="654" spans="24:24" x14ac:dyDescent="0.4">
      <c r="X654" s="70"/>
    </row>
    <row r="655" spans="24:24" x14ac:dyDescent="0.4">
      <c r="X655" s="70"/>
    </row>
    <row r="656" spans="24:24" x14ac:dyDescent="0.4">
      <c r="X656" s="70"/>
    </row>
    <row r="657" spans="24:24" x14ac:dyDescent="0.4">
      <c r="X657" s="70"/>
    </row>
    <row r="658" spans="24:24" x14ac:dyDescent="0.4">
      <c r="X658" s="70"/>
    </row>
    <row r="659" spans="24:24" x14ac:dyDescent="0.4">
      <c r="X659" s="70"/>
    </row>
    <row r="660" spans="24:24" x14ac:dyDescent="0.4">
      <c r="X660" s="70"/>
    </row>
    <row r="661" spans="24:24" x14ac:dyDescent="0.4">
      <c r="X661" s="70"/>
    </row>
    <row r="662" spans="24:24" x14ac:dyDescent="0.4">
      <c r="X662" s="70"/>
    </row>
    <row r="663" spans="24:24" x14ac:dyDescent="0.4">
      <c r="X663" s="70"/>
    </row>
    <row r="664" spans="24:24" x14ac:dyDescent="0.4">
      <c r="X664" s="70"/>
    </row>
    <row r="665" spans="24:24" x14ac:dyDescent="0.4">
      <c r="X665" s="70"/>
    </row>
    <row r="666" spans="24:24" x14ac:dyDescent="0.4">
      <c r="X666" s="70"/>
    </row>
    <row r="667" spans="24:24" x14ac:dyDescent="0.4">
      <c r="X667" s="70"/>
    </row>
    <row r="668" spans="24:24" x14ac:dyDescent="0.4">
      <c r="X668" s="70"/>
    </row>
    <row r="669" spans="24:24" x14ac:dyDescent="0.4">
      <c r="X669" s="70"/>
    </row>
    <row r="670" spans="24:24" x14ac:dyDescent="0.4">
      <c r="X670" s="70"/>
    </row>
    <row r="671" spans="24:24" x14ac:dyDescent="0.4">
      <c r="X671" s="70"/>
    </row>
    <row r="672" spans="24:24" x14ac:dyDescent="0.4">
      <c r="X672" s="70"/>
    </row>
    <row r="673" spans="24:24" x14ac:dyDescent="0.4">
      <c r="X673" s="70"/>
    </row>
    <row r="674" spans="24:24" x14ac:dyDescent="0.4">
      <c r="X674" s="70"/>
    </row>
    <row r="675" spans="24:24" x14ac:dyDescent="0.4">
      <c r="X675" s="70"/>
    </row>
    <row r="676" spans="24:24" x14ac:dyDescent="0.4">
      <c r="X676" s="70"/>
    </row>
    <row r="677" spans="24:24" x14ac:dyDescent="0.4">
      <c r="X677" s="70"/>
    </row>
    <row r="678" spans="24:24" x14ac:dyDescent="0.4">
      <c r="X678" s="70"/>
    </row>
    <row r="679" spans="24:24" x14ac:dyDescent="0.4">
      <c r="X679" s="70"/>
    </row>
    <row r="680" spans="24:24" x14ac:dyDescent="0.4">
      <c r="X680" s="70"/>
    </row>
    <row r="681" spans="24:24" x14ac:dyDescent="0.4">
      <c r="X681" s="70"/>
    </row>
    <row r="682" spans="24:24" x14ac:dyDescent="0.4">
      <c r="X682" s="70"/>
    </row>
    <row r="683" spans="24:24" x14ac:dyDescent="0.4">
      <c r="X683" s="70"/>
    </row>
    <row r="684" spans="24:24" x14ac:dyDescent="0.4">
      <c r="X684" s="70"/>
    </row>
    <row r="685" spans="24:24" x14ac:dyDescent="0.4">
      <c r="X685" s="70"/>
    </row>
    <row r="686" spans="24:24" x14ac:dyDescent="0.4">
      <c r="X686" s="70"/>
    </row>
    <row r="687" spans="24:24" x14ac:dyDescent="0.4">
      <c r="X687" s="70"/>
    </row>
    <row r="688" spans="24:24" x14ac:dyDescent="0.4">
      <c r="X688" s="70"/>
    </row>
    <row r="689" spans="24:24" x14ac:dyDescent="0.4">
      <c r="X689" s="70"/>
    </row>
    <row r="690" spans="24:24" x14ac:dyDescent="0.4">
      <c r="X690" s="70"/>
    </row>
    <row r="691" spans="24:24" x14ac:dyDescent="0.4">
      <c r="X691" s="70"/>
    </row>
    <row r="692" spans="24:24" x14ac:dyDescent="0.4">
      <c r="X692" s="70"/>
    </row>
    <row r="693" spans="24:24" x14ac:dyDescent="0.4">
      <c r="X693" s="70"/>
    </row>
    <row r="694" spans="24:24" x14ac:dyDescent="0.4">
      <c r="X694" s="70"/>
    </row>
    <row r="695" spans="24:24" x14ac:dyDescent="0.4">
      <c r="X695" s="70"/>
    </row>
    <row r="696" spans="24:24" x14ac:dyDescent="0.4">
      <c r="X696" s="70"/>
    </row>
    <row r="697" spans="24:24" x14ac:dyDescent="0.4">
      <c r="X697" s="70"/>
    </row>
    <row r="698" spans="24:24" x14ac:dyDescent="0.4">
      <c r="X698" s="70"/>
    </row>
    <row r="699" spans="24:24" x14ac:dyDescent="0.4">
      <c r="X699" s="70"/>
    </row>
    <row r="700" spans="24:24" x14ac:dyDescent="0.4">
      <c r="X700" s="70"/>
    </row>
    <row r="701" spans="24:24" x14ac:dyDescent="0.4">
      <c r="X701" s="70"/>
    </row>
    <row r="702" spans="24:24" x14ac:dyDescent="0.4">
      <c r="X702" s="70"/>
    </row>
    <row r="703" spans="24:24" x14ac:dyDescent="0.4">
      <c r="X703" s="70"/>
    </row>
    <row r="704" spans="24:24" x14ac:dyDescent="0.4">
      <c r="X704" s="70"/>
    </row>
    <row r="705" spans="24:24" x14ac:dyDescent="0.4">
      <c r="X705" s="70"/>
    </row>
    <row r="706" spans="24:24" x14ac:dyDescent="0.4">
      <c r="X706" s="70"/>
    </row>
    <row r="707" spans="24:24" x14ac:dyDescent="0.4">
      <c r="X707" s="70"/>
    </row>
    <row r="708" spans="24:24" x14ac:dyDescent="0.4">
      <c r="X708" s="70"/>
    </row>
    <row r="709" spans="24:24" x14ac:dyDescent="0.4">
      <c r="X709" s="70"/>
    </row>
    <row r="710" spans="24:24" x14ac:dyDescent="0.4">
      <c r="X710" s="70"/>
    </row>
    <row r="711" spans="24:24" x14ac:dyDescent="0.4">
      <c r="X711" s="70"/>
    </row>
    <row r="712" spans="24:24" x14ac:dyDescent="0.4">
      <c r="X712" s="70"/>
    </row>
    <row r="713" spans="24:24" x14ac:dyDescent="0.4">
      <c r="X713" s="70"/>
    </row>
    <row r="714" spans="24:24" x14ac:dyDescent="0.4">
      <c r="X714" s="70"/>
    </row>
    <row r="715" spans="24:24" x14ac:dyDescent="0.4">
      <c r="X715" s="70"/>
    </row>
    <row r="716" spans="24:24" x14ac:dyDescent="0.4">
      <c r="X716" s="70"/>
    </row>
    <row r="717" spans="24:24" x14ac:dyDescent="0.4">
      <c r="X717" s="70"/>
    </row>
    <row r="718" spans="24:24" x14ac:dyDescent="0.4">
      <c r="X718" s="70"/>
    </row>
    <row r="719" spans="24:24" x14ac:dyDescent="0.4">
      <c r="X719" s="70"/>
    </row>
    <row r="720" spans="24:24" x14ac:dyDescent="0.4">
      <c r="X720" s="70"/>
    </row>
    <row r="721" spans="24:24" x14ac:dyDescent="0.4">
      <c r="X721" s="70"/>
    </row>
    <row r="722" spans="24:24" x14ac:dyDescent="0.4">
      <c r="X722" s="70"/>
    </row>
    <row r="723" spans="24:24" x14ac:dyDescent="0.4">
      <c r="X723" s="70"/>
    </row>
    <row r="724" spans="24:24" x14ac:dyDescent="0.4">
      <c r="X724" s="70"/>
    </row>
    <row r="725" spans="24:24" x14ac:dyDescent="0.4">
      <c r="X725" s="70"/>
    </row>
    <row r="726" spans="24:24" x14ac:dyDescent="0.4">
      <c r="X726" s="70"/>
    </row>
    <row r="727" spans="24:24" x14ac:dyDescent="0.4">
      <c r="X727" s="70"/>
    </row>
    <row r="728" spans="24:24" x14ac:dyDescent="0.4">
      <c r="X728" s="70"/>
    </row>
    <row r="729" spans="24:24" x14ac:dyDescent="0.4">
      <c r="X729" s="70"/>
    </row>
    <row r="730" spans="24:24" x14ac:dyDescent="0.4">
      <c r="X730" s="70"/>
    </row>
    <row r="731" spans="24:24" x14ac:dyDescent="0.4">
      <c r="X731" s="70"/>
    </row>
    <row r="732" spans="24:24" x14ac:dyDescent="0.4">
      <c r="X732" s="70"/>
    </row>
    <row r="733" spans="24:24" x14ac:dyDescent="0.4">
      <c r="X733" s="70"/>
    </row>
    <row r="734" spans="24:24" x14ac:dyDescent="0.4">
      <c r="X734" s="70"/>
    </row>
    <row r="735" spans="24:24" x14ac:dyDescent="0.4">
      <c r="X735" s="70"/>
    </row>
    <row r="736" spans="24:24" x14ac:dyDescent="0.4">
      <c r="X736" s="70"/>
    </row>
    <row r="737" spans="24:24" x14ac:dyDescent="0.4">
      <c r="X737" s="70"/>
    </row>
    <row r="738" spans="24:24" x14ac:dyDescent="0.4">
      <c r="X738" s="70"/>
    </row>
    <row r="739" spans="24:24" x14ac:dyDescent="0.4">
      <c r="X739" s="70"/>
    </row>
    <row r="740" spans="24:24" x14ac:dyDescent="0.4">
      <c r="X740" s="70"/>
    </row>
    <row r="741" spans="24:24" x14ac:dyDescent="0.4">
      <c r="X741" s="70"/>
    </row>
    <row r="742" spans="24:24" x14ac:dyDescent="0.4">
      <c r="X742" s="70"/>
    </row>
    <row r="743" spans="24:24" x14ac:dyDescent="0.4">
      <c r="X743" s="70"/>
    </row>
    <row r="744" spans="24:24" x14ac:dyDescent="0.4">
      <c r="X744" s="70"/>
    </row>
    <row r="745" spans="24:24" x14ac:dyDescent="0.4">
      <c r="X745" s="70"/>
    </row>
    <row r="746" spans="24:24" x14ac:dyDescent="0.4">
      <c r="X746" s="70"/>
    </row>
    <row r="747" spans="24:24" x14ac:dyDescent="0.4">
      <c r="X747" s="70"/>
    </row>
    <row r="748" spans="24:24" x14ac:dyDescent="0.4">
      <c r="X748" s="70"/>
    </row>
    <row r="749" spans="24:24" x14ac:dyDescent="0.4">
      <c r="X749" s="70"/>
    </row>
    <row r="750" spans="24:24" x14ac:dyDescent="0.4">
      <c r="X750" s="70"/>
    </row>
    <row r="751" spans="24:24" x14ac:dyDescent="0.4">
      <c r="X751" s="70"/>
    </row>
    <row r="752" spans="24:24" x14ac:dyDescent="0.4">
      <c r="X752" s="70"/>
    </row>
    <row r="753" spans="24:24" x14ac:dyDescent="0.4">
      <c r="X753" s="70"/>
    </row>
    <row r="754" spans="24:24" x14ac:dyDescent="0.4">
      <c r="X754" s="70"/>
    </row>
    <row r="755" spans="24:24" x14ac:dyDescent="0.4">
      <c r="X755" s="70"/>
    </row>
    <row r="756" spans="24:24" x14ac:dyDescent="0.4">
      <c r="X756" s="70"/>
    </row>
    <row r="757" spans="24:24" x14ac:dyDescent="0.4">
      <c r="X757" s="70"/>
    </row>
    <row r="758" spans="24:24" x14ac:dyDescent="0.4">
      <c r="X758" s="70"/>
    </row>
    <row r="759" spans="24:24" x14ac:dyDescent="0.4">
      <c r="X759" s="70"/>
    </row>
    <row r="760" spans="24:24" x14ac:dyDescent="0.4">
      <c r="X760" s="70"/>
    </row>
    <row r="761" spans="24:24" x14ac:dyDescent="0.4">
      <c r="X761" s="70"/>
    </row>
    <row r="762" spans="24:24" x14ac:dyDescent="0.4">
      <c r="X762" s="70"/>
    </row>
    <row r="763" spans="24:24" x14ac:dyDescent="0.4">
      <c r="X763" s="70"/>
    </row>
    <row r="764" spans="24:24" x14ac:dyDescent="0.4">
      <c r="X764" s="70"/>
    </row>
    <row r="765" spans="24:24" x14ac:dyDescent="0.4">
      <c r="X765" s="70"/>
    </row>
    <row r="766" spans="24:24" x14ac:dyDescent="0.4">
      <c r="X766" s="70"/>
    </row>
    <row r="767" spans="24:24" x14ac:dyDescent="0.4">
      <c r="X767" s="70"/>
    </row>
    <row r="768" spans="24:24" x14ac:dyDescent="0.4">
      <c r="X768" s="70"/>
    </row>
    <row r="769" spans="24:24" ht="20.25" thickBot="1" x14ac:dyDescent="0.45">
      <c r="X769" s="71"/>
    </row>
  </sheetData>
  <sheetProtection sheet="1" objects="1" scenarios="1"/>
  <sortState xmlns:xlrd2="http://schemas.microsoft.com/office/spreadsheetml/2017/richdata2" ref="B19:G43">
    <sortCondition ref="B19:B43"/>
  </sortState>
  <mergeCells count="31">
    <mergeCell ref="M11:N11"/>
    <mergeCell ref="K11:L11"/>
    <mergeCell ref="K12:L12"/>
    <mergeCell ref="M12:N12"/>
    <mergeCell ref="K13:L13"/>
    <mergeCell ref="M13:N13"/>
    <mergeCell ref="G17:G18"/>
    <mergeCell ref="M14:N14"/>
    <mergeCell ref="M15:N15"/>
    <mergeCell ref="C17:D17"/>
    <mergeCell ref="E17:F17"/>
    <mergeCell ref="K14:L14"/>
    <mergeCell ref="K15:L15"/>
    <mergeCell ref="B15:D15"/>
    <mergeCell ref="E15:G15"/>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s>
  <phoneticPr fontId="2"/>
  <conditionalFormatting sqref="B19:G122">
    <cfRule type="cellIs" dxfId="16" priority="2" operator="equal">
      <formula>""</formula>
    </cfRule>
  </conditionalFormatting>
  <conditionalFormatting sqref="E11:E15">
    <cfRule type="cellIs" dxfId="15" priority="4" operator="equal">
      <formula>""</formula>
    </cfRule>
  </conditionalFormatting>
  <conditionalFormatting sqref="E11:G12">
    <cfRule type="cellIs" dxfId="14" priority="6" operator="equal">
      <formula>"選択して下さい"</formula>
    </cfRule>
  </conditionalFormatting>
  <conditionalFormatting sqref="J19:O122">
    <cfRule type="cellIs" dxfId="13" priority="1" operator="equal">
      <formula>""</formula>
    </cfRule>
  </conditionalFormatting>
  <conditionalFormatting sqref="K12:N15">
    <cfRule type="cellIs" dxfId="12" priority="10" operator="equal">
      <formula>""</formula>
    </cfRule>
  </conditionalFormatting>
  <dataValidations count="5">
    <dataValidation type="list" allowBlank="1" showInputMessage="1" showErrorMessage="1" sqref="E11:G11" xr:uid="{9DAAC324-1DE5-4D88-A106-7BC0EB0DE1AC}">
      <formula1>$X$16:$X$340</formula1>
    </dataValidation>
    <dataValidation type="list" allowBlank="1" showInputMessage="1" showErrorMessage="1" sqref="E12:G12" xr:uid="{BD4B4827-1589-4986-AF6D-788798E94861}">
      <formula1>$Y$16:$Y$22</formula1>
    </dataValidation>
    <dataValidation type="whole" allowBlank="1" showInputMessage="1" showErrorMessage="1" sqref="B19:B122 J19:J122" xr:uid="{46CE14F7-3A64-44FA-9CA9-E4373EF409A6}">
      <formula1>1</formula1>
      <formula2>99999</formula2>
    </dataValidation>
    <dataValidation imeMode="halfKatakana" allowBlank="1" showInputMessage="1" showErrorMessage="1" sqref="E19:F105 M19:N105" xr:uid="{12CC3248-9762-49CE-9E44-4F03EA3A00D2}"/>
    <dataValidation type="whole" allowBlank="1" showInputMessage="1" showErrorMessage="1" sqref="E15:G15" xr:uid="{2A2C6658-EBB3-499B-84E3-D8CE7D66D3DA}">
      <formula1>0</formula1>
      <formula2>100</formula2>
    </dataValidation>
  </dataValidations>
  <pageMargins left="0.7" right="0.7" top="0.75" bottom="0.75" header="0.3" footer="0.3"/>
  <pageSetup paperSize="9" scale="57" orientation="portrait" r:id="rId1"/>
  <rowBreaks count="1" manualBreakCount="1">
    <brk id="6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H107"/>
  <sheetViews>
    <sheetView showGridLines="0" view="pageBreakPreview" topLeftCell="B1" zoomScaleNormal="100" zoomScaleSheetLayoutView="100" workbookViewId="0">
      <selection activeCell="B1" sqref="B1:U1"/>
    </sheetView>
  </sheetViews>
  <sheetFormatPr defaultRowHeight="19.5" x14ac:dyDescent="0.4"/>
  <cols>
    <col min="1" max="1" width="7.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6" width="5" style="2" customWidth="1"/>
    <col min="17" max="17" width="7.5" style="2" bestFit="1" customWidth="1"/>
    <col min="18" max="18" width="3.125" style="2" customWidth="1"/>
    <col min="19" max="21" width="5.625" style="1" customWidth="1"/>
    <col min="22" max="22" width="69.25" style="1" customWidth="1"/>
    <col min="23" max="23" width="4"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customWidth="1"/>
    <col min="37" max="37" width="9" style="1" customWidth="1"/>
    <col min="38" max="16384" width="9" style="1"/>
  </cols>
  <sheetData>
    <row r="1" spans="1:34" ht="38.25" customHeight="1" thickBot="1" x14ac:dyDescent="0.45">
      <c r="B1" s="212" t="s">
        <v>35</v>
      </c>
      <c r="C1" s="213"/>
      <c r="D1" s="213"/>
      <c r="E1" s="213"/>
      <c r="F1" s="213"/>
      <c r="G1" s="213"/>
      <c r="H1" s="213"/>
      <c r="I1" s="213"/>
      <c r="J1" s="213"/>
      <c r="K1" s="213"/>
      <c r="L1" s="213"/>
      <c r="M1" s="213"/>
      <c r="N1" s="213"/>
      <c r="O1" s="213"/>
      <c r="P1" s="213"/>
      <c r="Q1" s="213"/>
      <c r="R1" s="213"/>
      <c r="S1" s="213"/>
      <c r="T1" s="213"/>
      <c r="U1" s="214"/>
      <c r="V1" s="129"/>
    </row>
    <row r="2" spans="1:34" ht="25.5" customHeight="1" x14ac:dyDescent="0.4">
      <c r="B2" s="54" t="s">
        <v>78</v>
      </c>
      <c r="C2" s="13"/>
      <c r="D2" s="13"/>
      <c r="E2" s="13"/>
      <c r="F2" s="13"/>
      <c r="G2" s="13"/>
      <c r="H2" s="13"/>
      <c r="I2" s="13"/>
      <c r="J2" s="13"/>
      <c r="K2" s="13"/>
      <c r="L2" s="13"/>
      <c r="M2" s="13"/>
      <c r="N2" s="13"/>
      <c r="O2" s="13"/>
      <c r="P2" s="13"/>
      <c r="Q2" s="13"/>
      <c r="R2" s="13"/>
      <c r="S2" s="13"/>
      <c r="T2" s="13"/>
      <c r="U2" s="16"/>
      <c r="V2" s="15"/>
    </row>
    <row r="3" spans="1:34" ht="23.25" customHeight="1" x14ac:dyDescent="0.4">
      <c r="B3" s="14" t="s">
        <v>80</v>
      </c>
      <c r="C3" s="15"/>
      <c r="D3" s="15"/>
      <c r="E3" s="15"/>
      <c r="F3" s="15"/>
      <c r="G3" s="15"/>
      <c r="H3" s="15"/>
      <c r="I3" s="15"/>
      <c r="J3" s="15"/>
      <c r="K3" s="15"/>
      <c r="L3" s="15"/>
      <c r="M3" s="15"/>
      <c r="N3" s="15"/>
      <c r="O3" s="15"/>
      <c r="P3" s="15"/>
      <c r="Q3" s="15"/>
      <c r="R3" s="15"/>
      <c r="S3" s="15"/>
      <c r="T3" s="15"/>
      <c r="U3" s="17"/>
      <c r="V3" s="15"/>
    </row>
    <row r="4" spans="1:34" ht="23.25" customHeight="1" x14ac:dyDescent="0.4">
      <c r="B4" s="14" t="s">
        <v>81</v>
      </c>
      <c r="C4" s="15"/>
      <c r="D4" s="15"/>
      <c r="E4" s="15"/>
      <c r="F4" s="15"/>
      <c r="G4" s="15"/>
      <c r="H4" s="15"/>
      <c r="I4" s="15"/>
      <c r="J4" s="15"/>
      <c r="K4" s="15"/>
      <c r="L4" s="15"/>
      <c r="M4" s="15"/>
      <c r="N4" s="15"/>
      <c r="O4" s="15"/>
      <c r="P4" s="15"/>
      <c r="Q4" s="15"/>
      <c r="R4" s="15"/>
      <c r="S4" s="15"/>
      <c r="T4" s="15"/>
      <c r="U4" s="17"/>
      <c r="V4" s="15"/>
    </row>
    <row r="5" spans="1:34" ht="23.25" customHeight="1" x14ac:dyDescent="0.4">
      <c r="B5" s="14" t="s">
        <v>338</v>
      </c>
      <c r="C5" s="15"/>
      <c r="D5" s="15"/>
      <c r="E5" s="15"/>
      <c r="F5" s="15"/>
      <c r="G5" s="15"/>
      <c r="H5" s="15"/>
      <c r="I5" s="15"/>
      <c r="J5" s="15"/>
      <c r="K5" s="15"/>
      <c r="L5" s="15"/>
      <c r="M5" s="15"/>
      <c r="N5" s="15"/>
      <c r="O5" s="15"/>
      <c r="P5" s="15"/>
      <c r="Q5" s="15"/>
      <c r="R5" s="15"/>
      <c r="S5" s="15"/>
      <c r="T5" s="15"/>
      <c r="U5" s="17"/>
      <c r="V5" s="15"/>
    </row>
    <row r="6" spans="1:34" ht="23.25" customHeight="1" x14ac:dyDescent="0.4">
      <c r="B6" s="112" t="s">
        <v>111</v>
      </c>
      <c r="C6" s="15"/>
      <c r="D6" s="15"/>
      <c r="E6" s="15"/>
      <c r="F6" s="15"/>
      <c r="G6" s="15"/>
      <c r="H6" s="15"/>
      <c r="I6" s="15"/>
      <c r="J6" s="15"/>
      <c r="K6" s="15"/>
      <c r="L6" s="15"/>
      <c r="M6" s="15"/>
      <c r="N6" s="15"/>
      <c r="O6" s="15"/>
      <c r="P6" s="15"/>
      <c r="Q6" s="15"/>
      <c r="R6" s="15"/>
      <c r="S6" s="15"/>
      <c r="T6" s="15"/>
      <c r="U6" s="17"/>
      <c r="V6" s="15"/>
    </row>
    <row r="7" spans="1:34"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4" ht="7.5" customHeight="1" thickBot="1" x14ac:dyDescent="0.45">
      <c r="I8" s="1"/>
      <c r="J8" s="1"/>
      <c r="K8" s="1"/>
      <c r="L8" s="1"/>
      <c r="M8" s="1"/>
      <c r="N8" s="1"/>
      <c r="O8" s="1"/>
      <c r="P8" s="1"/>
      <c r="Q8" s="1"/>
      <c r="R8" s="1"/>
    </row>
    <row r="9" spans="1:34" ht="39.75" customHeight="1" thickBot="1" x14ac:dyDescent="0.45">
      <c r="B9" s="3" t="s">
        <v>36</v>
      </c>
      <c r="H9" s="3"/>
      <c r="M9" s="227" t="s">
        <v>513</v>
      </c>
      <c r="N9" s="228"/>
      <c r="O9" s="228"/>
      <c r="P9" s="229"/>
      <c r="Q9" s="138"/>
      <c r="R9" s="138"/>
      <c r="S9" s="139"/>
      <c r="T9" s="139"/>
      <c r="U9" s="140">
        <v>7</v>
      </c>
      <c r="Z9" s="1">
        <f>IF(Z10&gt;0,1,0)</f>
        <v>0</v>
      </c>
      <c r="AA9" s="1">
        <f>IF(AA10&gt;0,1,0)</f>
        <v>0</v>
      </c>
    </row>
    <row r="10" spans="1:34" x14ac:dyDescent="0.4">
      <c r="B10" s="215" t="s">
        <v>14</v>
      </c>
      <c r="C10" s="204" t="s">
        <v>8</v>
      </c>
      <c r="D10" s="204"/>
      <c r="E10" s="204" t="s">
        <v>9</v>
      </c>
      <c r="F10" s="204"/>
      <c r="G10" s="204" t="s">
        <v>13</v>
      </c>
      <c r="H10" s="218" t="s">
        <v>12</v>
      </c>
      <c r="I10" s="220" t="s">
        <v>30</v>
      </c>
      <c r="J10" s="221"/>
      <c r="K10" s="221"/>
      <c r="L10" s="221"/>
      <c r="M10" s="224" t="s">
        <v>511</v>
      </c>
      <c r="N10" s="225"/>
      <c r="O10" s="225"/>
      <c r="P10" s="226"/>
      <c r="Q10" s="152" t="s">
        <v>333</v>
      </c>
      <c r="S10" s="222" t="s">
        <v>334</v>
      </c>
      <c r="T10" s="221"/>
      <c r="U10" s="223"/>
      <c r="V10" s="130"/>
      <c r="X10" s="1">
        <f>MAX(X12:X107)-COUNT(X12:X107)</f>
        <v>0</v>
      </c>
      <c r="Y10" s="1">
        <f>MAX(Y12:Y107)</f>
        <v>0</v>
      </c>
      <c r="Z10" s="1">
        <f>Z12</f>
        <v>0</v>
      </c>
      <c r="AA10" s="1">
        <f>AA12</f>
        <v>0</v>
      </c>
      <c r="AB10" s="1">
        <f>COUNTA(I12:I107)-AB12</f>
        <v>0</v>
      </c>
      <c r="AC10" s="1">
        <f>MAX(AC13:AC16,AC19:AC25)</f>
        <v>0</v>
      </c>
    </row>
    <row r="11" spans="1:34" ht="33" x14ac:dyDescent="0.4">
      <c r="B11" s="216"/>
      <c r="C11" s="26" t="s">
        <v>7</v>
      </c>
      <c r="D11" s="26" t="s">
        <v>6</v>
      </c>
      <c r="E11" s="26" t="s">
        <v>10</v>
      </c>
      <c r="F11" s="26" t="s">
        <v>11</v>
      </c>
      <c r="G11" s="217"/>
      <c r="H11" s="219"/>
      <c r="I11" s="26" t="s">
        <v>31</v>
      </c>
      <c r="J11" s="28" t="s">
        <v>32</v>
      </c>
      <c r="K11" s="29" t="s">
        <v>37</v>
      </c>
      <c r="L11" s="150" t="s">
        <v>82</v>
      </c>
      <c r="M11" s="155" t="s">
        <v>31</v>
      </c>
      <c r="N11" s="28" t="s">
        <v>32</v>
      </c>
      <c r="O11" s="29" t="s">
        <v>37</v>
      </c>
      <c r="P11" s="156" t="s">
        <v>82</v>
      </c>
      <c r="Q11" s="153" t="s">
        <v>38</v>
      </c>
      <c r="S11" s="30" t="s">
        <v>32</v>
      </c>
      <c r="T11" s="28" t="s">
        <v>33</v>
      </c>
      <c r="U11" s="31" t="s">
        <v>34</v>
      </c>
      <c r="V11" s="131"/>
      <c r="X11" s="1" t="s">
        <v>106</v>
      </c>
      <c r="Y11" s="1" t="s">
        <v>44</v>
      </c>
      <c r="Z11" s="1" t="s">
        <v>133</v>
      </c>
      <c r="AA11" s="1" t="s">
        <v>135</v>
      </c>
      <c r="AB11" s="1" t="s">
        <v>45</v>
      </c>
      <c r="AC11" s="1">
        <f>MAX(AC14:AC20)</f>
        <v>0</v>
      </c>
      <c r="AD11" s="1" t="s">
        <v>46</v>
      </c>
    </row>
    <row r="12" spans="1:34" x14ac:dyDescent="0.4">
      <c r="A12" s="1" t="str">
        <f t="shared" ref="A12:A43" si="0">IF(B12="","",W12)</f>
        <v/>
      </c>
      <c r="B12" s="8"/>
      <c r="C12" s="10" t="str">
        <f>IF($B12="","",VLOOKUP($B12,手順1!$B$19:$G$105,2,FALSE))</f>
        <v/>
      </c>
      <c r="D12" s="10" t="str">
        <f>IF($B12="","",VLOOKUP($B12,手順1!$B$19:$G$105,3,FALSE))</f>
        <v/>
      </c>
      <c r="E12" s="10" t="str">
        <f>IF($B12="","",VLOOKUP($B12,手順1!$B$19:$G$105,4,FALSE))</f>
        <v/>
      </c>
      <c r="F12" s="10" t="str">
        <f>IF($B12="","",VLOOKUP($B12,手順1!$B$19:$G$105,5,FALSE))</f>
        <v/>
      </c>
      <c r="G12" s="10" t="str">
        <f>IF($B12="","",IF(VLOOKUP($B12,手順1!$B$19:$G$105,6,FALSE)="","",VLOOKUP($B12,手順1!$B$19:$G$105,6,FALSE)))</f>
        <v/>
      </c>
      <c r="H12" s="11" t="str">
        <f t="shared" ref="H12:H43" si="1">IF(B12="","","男")</f>
        <v/>
      </c>
      <c r="I12" s="21"/>
      <c r="J12" s="4"/>
      <c r="K12" s="4"/>
      <c r="L12" s="151"/>
      <c r="M12" s="157"/>
      <c r="N12" s="4"/>
      <c r="O12" s="4"/>
      <c r="P12" s="158"/>
      <c r="Q12" s="154"/>
      <c r="R12" s="123" t="s">
        <v>136</v>
      </c>
      <c r="S12" s="8"/>
      <c r="T12" s="4"/>
      <c r="U12" s="5"/>
      <c r="V12"/>
      <c r="W12" s="1">
        <v>1</v>
      </c>
      <c r="X12" s="1" t="str">
        <f t="shared" ref="X12:X43" si="2">IF(B12="","",W12)</f>
        <v/>
      </c>
      <c r="Y12" s="1">
        <f t="shared" ref="Y12:Y43" si="3">COUNTIF(B$12:B$107,B12)</f>
        <v>0</v>
      </c>
      <c r="Z12" s="1">
        <f>COUNTIF(Q$12:Q$107,$AH$13)</f>
        <v>0</v>
      </c>
      <c r="AA12" s="1">
        <f>COUNTIF(Q$12:Q$107,$AH$14)</f>
        <v>0</v>
      </c>
      <c r="AB12" s="1">
        <f>SUM(AB13:AB107)</f>
        <v>0</v>
      </c>
      <c r="AH12" s="1" t="s">
        <v>39</v>
      </c>
    </row>
    <row r="13" spans="1:34" ht="20.25" thickBot="1" x14ac:dyDescent="0.45">
      <c r="A13" s="1" t="str">
        <f t="shared" si="0"/>
        <v/>
      </c>
      <c r="B13" s="8"/>
      <c r="C13" s="10" t="str">
        <f>IF($B13="","",VLOOKUP($B13,手順1!$B$19:$G$105,2,FALSE))</f>
        <v/>
      </c>
      <c r="D13" s="10" t="str">
        <f>IF($B13="","",VLOOKUP($B13,手順1!$B$19:$G$105,3,FALSE))</f>
        <v/>
      </c>
      <c r="E13" s="10" t="str">
        <f>IF($B13="","",VLOOKUP($B13,手順1!$B$19:$G$105,4,FALSE))</f>
        <v/>
      </c>
      <c r="F13" s="10" t="str">
        <f>IF($B13="","",VLOOKUP($B13,手順1!$B$19:$G$105,5,FALSE))</f>
        <v/>
      </c>
      <c r="G13" s="10" t="str">
        <f>IF($B13="","",IF(VLOOKUP($B13,手順1!$B$19:$G$105,6,FALSE)="","",VLOOKUP($B13,手順1!$B$19:$G$105,6,FALSE)))</f>
        <v/>
      </c>
      <c r="H13" s="11" t="str">
        <f t="shared" si="1"/>
        <v/>
      </c>
      <c r="I13" s="21"/>
      <c r="J13" s="4"/>
      <c r="K13" s="4"/>
      <c r="L13" s="151"/>
      <c r="M13" s="157"/>
      <c r="N13" s="4"/>
      <c r="O13" s="4"/>
      <c r="P13" s="158"/>
      <c r="Q13" s="154"/>
      <c r="R13" s="123" t="s">
        <v>134</v>
      </c>
      <c r="S13" s="124"/>
      <c r="T13" s="125"/>
      <c r="U13" s="126"/>
      <c r="W13" s="1">
        <v>2</v>
      </c>
      <c r="X13" s="1" t="str">
        <f t="shared" si="2"/>
        <v/>
      </c>
      <c r="Y13" s="1">
        <f t="shared" si="3"/>
        <v>0</v>
      </c>
      <c r="AB13" s="1">
        <f t="shared" ref="AB13:AB44" si="4">IF(AD13="","",COUNTIF(I$12:I$107,AD13))</f>
        <v>0</v>
      </c>
      <c r="AC13" s="1">
        <f>COUNTIF($I$12:$I$107,AD13)</f>
        <v>0</v>
      </c>
      <c r="AD13" s="1" t="str">
        <f>種目情報!A1</f>
        <v>【一般高校男子】</v>
      </c>
      <c r="AE13" s="1">
        <f>種目情報!B1</f>
        <v>0</v>
      </c>
      <c r="AF13" s="1">
        <f>種目情報!C1</f>
        <v>0</v>
      </c>
      <c r="AH13" s="1" t="s">
        <v>141</v>
      </c>
    </row>
    <row r="14" spans="1:34" x14ac:dyDescent="0.4">
      <c r="A14" s="1" t="str">
        <f t="shared" si="0"/>
        <v/>
      </c>
      <c r="B14" s="8"/>
      <c r="C14" s="10" t="str">
        <f>IF($B14="","",VLOOKUP($B14,手順1!$B$19:$G$105,2,FALSE))</f>
        <v/>
      </c>
      <c r="D14" s="10" t="str">
        <f>IF($B14="","",VLOOKUP($B14,手順1!$B$19:$G$105,3,FALSE))</f>
        <v/>
      </c>
      <c r="E14" s="10" t="str">
        <f>IF($B14="","",VLOOKUP($B14,手順1!$B$19:$G$105,4,FALSE))</f>
        <v/>
      </c>
      <c r="F14" s="10" t="str">
        <f>IF($B14="","",VLOOKUP($B14,手順1!$B$19:$G$105,5,FALSE))</f>
        <v/>
      </c>
      <c r="G14" s="10" t="str">
        <f>IF($B14="","",IF(VLOOKUP($B14,手順1!$B$19:$G$105,6,FALSE)="","",VLOOKUP($B14,手順1!$B$19:$G$105,6,FALSE)))</f>
        <v/>
      </c>
      <c r="H14" s="11" t="str">
        <f t="shared" si="1"/>
        <v/>
      </c>
      <c r="I14" s="21"/>
      <c r="J14" s="4"/>
      <c r="K14" s="4"/>
      <c r="L14" s="151"/>
      <c r="M14" s="157"/>
      <c r="N14" s="4"/>
      <c r="O14" s="4"/>
      <c r="P14" s="158"/>
      <c r="Q14" s="154"/>
      <c r="V14" s="74"/>
      <c r="W14" s="1">
        <v>3</v>
      </c>
      <c r="X14" s="1" t="str">
        <f t="shared" si="2"/>
        <v/>
      </c>
      <c r="Y14" s="1">
        <f t="shared" si="3"/>
        <v>0</v>
      </c>
      <c r="AB14" s="1">
        <f t="shared" si="4"/>
        <v>0</v>
      </c>
      <c r="AC14" s="1">
        <f t="shared" ref="AC14:AC77" si="5">COUNTIF($I$12:$I$107,AD14)</f>
        <v>0</v>
      </c>
      <c r="AD14" s="1" t="str">
        <f>種目情報!A2</f>
        <v>一高男100ｍ</v>
      </c>
      <c r="AE14" s="1" t="str">
        <f>種目情報!B2</f>
        <v>00202 0</v>
      </c>
      <c r="AF14" s="1">
        <f>種目情報!C2</f>
        <v>2</v>
      </c>
      <c r="AH14" s="1" t="s">
        <v>142</v>
      </c>
    </row>
    <row r="15" spans="1:34" x14ac:dyDescent="0.4">
      <c r="A15" s="1" t="str">
        <f t="shared" si="0"/>
        <v/>
      </c>
      <c r="B15" s="8"/>
      <c r="C15" s="10" t="str">
        <f>IF($B15="","",VLOOKUP($B15,手順1!$B$19:$G$105,2,FALSE))</f>
        <v/>
      </c>
      <c r="D15" s="10" t="str">
        <f>IF($B15="","",VLOOKUP($B15,手順1!$B$19:$G$105,3,FALSE))</f>
        <v/>
      </c>
      <c r="E15" s="10" t="str">
        <f>IF($B15="","",VLOOKUP($B15,手順1!$B$19:$G$105,4,FALSE))</f>
        <v/>
      </c>
      <c r="F15" s="10" t="str">
        <f>IF($B15="","",VLOOKUP($B15,手順1!$B$19:$G$105,5,FALSE))</f>
        <v/>
      </c>
      <c r="G15" s="10" t="str">
        <f>IF($B15="","",IF(VLOOKUP($B15,手順1!$B$19:$G$105,6,FALSE)="","",VLOOKUP($B15,手順1!$B$19:$G$105,6,FALSE)))</f>
        <v/>
      </c>
      <c r="H15" s="11" t="str">
        <f t="shared" si="1"/>
        <v/>
      </c>
      <c r="I15" s="21"/>
      <c r="J15" s="4"/>
      <c r="K15" s="4"/>
      <c r="L15" s="151"/>
      <c r="M15" s="157"/>
      <c r="N15" s="4"/>
      <c r="O15" s="4"/>
      <c r="P15" s="158"/>
      <c r="Q15" s="154"/>
      <c r="V15" s="74"/>
      <c r="W15" s="1">
        <v>4</v>
      </c>
      <c r="X15" s="1" t="str">
        <f t="shared" si="2"/>
        <v/>
      </c>
      <c r="Y15" s="1">
        <f t="shared" si="3"/>
        <v>0</v>
      </c>
      <c r="AB15" s="1">
        <f t="shared" si="4"/>
        <v>0</v>
      </c>
      <c r="AC15" s="1">
        <f t="shared" si="5"/>
        <v>0</v>
      </c>
      <c r="AD15" s="1" t="str">
        <f>種目情報!A3</f>
        <v>一高男110ｍJＨ</v>
      </c>
      <c r="AE15" s="1" t="str">
        <f>種目情報!B3</f>
        <v>03302 0</v>
      </c>
      <c r="AF15" s="1">
        <f>種目情報!C3</f>
        <v>33</v>
      </c>
    </row>
    <row r="16" spans="1:34" x14ac:dyDescent="0.4">
      <c r="A16" s="1" t="str">
        <f t="shared" si="0"/>
        <v/>
      </c>
      <c r="B16" s="8"/>
      <c r="C16" s="10" t="str">
        <f>IF($B16="","",VLOOKUP($B16,手順1!$B$19:$G$105,2,FALSE))</f>
        <v/>
      </c>
      <c r="D16" s="10" t="str">
        <f>IF($B16="","",VLOOKUP($B16,手順1!$B$19:$G$105,3,FALSE))</f>
        <v/>
      </c>
      <c r="E16" s="10" t="str">
        <f>IF($B16="","",VLOOKUP($B16,手順1!$B$19:$G$105,4,FALSE))</f>
        <v/>
      </c>
      <c r="F16" s="10" t="str">
        <f>IF($B16="","",VLOOKUP($B16,手順1!$B$19:$G$105,5,FALSE))</f>
        <v/>
      </c>
      <c r="G16" s="10" t="str">
        <f>IF($B16="","",IF(VLOOKUP($B16,手順1!$B$19:$G$105,6,FALSE)="","",VLOOKUP($B16,手順1!$B$19:$G$105,6,FALSE)))</f>
        <v/>
      </c>
      <c r="H16" s="11" t="str">
        <f t="shared" si="1"/>
        <v/>
      </c>
      <c r="I16" s="21"/>
      <c r="J16" s="4"/>
      <c r="K16" s="4"/>
      <c r="L16" s="151"/>
      <c r="M16" s="157"/>
      <c r="N16" s="4"/>
      <c r="O16" s="4"/>
      <c r="P16" s="158"/>
      <c r="Q16" s="154"/>
      <c r="V16" s="74"/>
      <c r="W16" s="1">
        <v>5</v>
      </c>
      <c r="X16" s="1" t="str">
        <f t="shared" si="2"/>
        <v/>
      </c>
      <c r="Y16" s="1">
        <f t="shared" si="3"/>
        <v>0</v>
      </c>
      <c r="AB16" s="1">
        <f t="shared" si="4"/>
        <v>0</v>
      </c>
      <c r="AC16" s="1">
        <f>COUNTIF($I$12:$I$107,AD16)</f>
        <v>0</v>
      </c>
      <c r="AD16" s="1" t="str">
        <f>種目情報!A4</f>
        <v>一高男110ｍＨ</v>
      </c>
      <c r="AE16" s="1" t="str">
        <f>種目情報!B4</f>
        <v>03402 0</v>
      </c>
      <c r="AF16" s="1">
        <f>種目情報!C4</f>
        <v>34</v>
      </c>
    </row>
    <row r="17" spans="1:32" x14ac:dyDescent="0.4">
      <c r="A17" s="1" t="str">
        <f t="shared" si="0"/>
        <v/>
      </c>
      <c r="B17" s="8"/>
      <c r="C17" s="10" t="str">
        <f>IF($B17="","",VLOOKUP($B17,手順1!$B$19:$G$105,2,FALSE))</f>
        <v/>
      </c>
      <c r="D17" s="10" t="str">
        <f>IF($B17="","",VLOOKUP($B17,手順1!$B$19:$G$105,3,FALSE))</f>
        <v/>
      </c>
      <c r="E17" s="10" t="str">
        <f>IF($B17="","",VLOOKUP($B17,手順1!$B$19:$G$105,4,FALSE))</f>
        <v/>
      </c>
      <c r="F17" s="10" t="str">
        <f>IF($B17="","",VLOOKUP($B17,手順1!$B$19:$G$105,5,FALSE))</f>
        <v/>
      </c>
      <c r="G17" s="10" t="str">
        <f>IF($B17="","",IF(VLOOKUP($B17,手順1!$B$19:$G$105,6,FALSE)="","",VLOOKUP($B17,手順1!$B$19:$G$105,6,FALSE)))</f>
        <v/>
      </c>
      <c r="H17" s="11" t="str">
        <f t="shared" si="1"/>
        <v/>
      </c>
      <c r="I17" s="21"/>
      <c r="J17" s="4"/>
      <c r="K17" s="4"/>
      <c r="L17" s="151"/>
      <c r="M17" s="157"/>
      <c r="N17" s="4"/>
      <c r="O17" s="4"/>
      <c r="P17" s="158"/>
      <c r="Q17" s="154"/>
      <c r="W17" s="1">
        <v>6</v>
      </c>
      <c r="X17" s="1" t="str">
        <f t="shared" si="2"/>
        <v/>
      </c>
      <c r="Y17" s="1">
        <f t="shared" si="3"/>
        <v>0</v>
      </c>
      <c r="AB17" s="1">
        <f t="shared" si="4"/>
        <v>0</v>
      </c>
      <c r="AC17" s="1">
        <f t="shared" si="5"/>
        <v>0</v>
      </c>
      <c r="AD17" s="1" t="str">
        <f>種目情報!A5</f>
        <v>一高男走高跳</v>
      </c>
      <c r="AE17" s="1" t="str">
        <f>種目情報!B5</f>
        <v>07102 0</v>
      </c>
      <c r="AF17" s="1">
        <f>種目情報!C5</f>
        <v>71</v>
      </c>
    </row>
    <row r="18" spans="1:32" x14ac:dyDescent="0.4">
      <c r="A18" s="1" t="str">
        <f t="shared" si="0"/>
        <v/>
      </c>
      <c r="B18" s="8"/>
      <c r="C18" s="10" t="str">
        <f>IF($B18="","",VLOOKUP($B18,手順1!$B$19:$G$105,2,FALSE))</f>
        <v/>
      </c>
      <c r="D18" s="10" t="str">
        <f>IF($B18="","",VLOOKUP($B18,手順1!$B$19:$G$105,3,FALSE))</f>
        <v/>
      </c>
      <c r="E18" s="10" t="str">
        <f>IF($B18="","",VLOOKUP($B18,手順1!$B$19:$G$105,4,FALSE))</f>
        <v/>
      </c>
      <c r="F18" s="10" t="str">
        <f>IF($B18="","",VLOOKUP($B18,手順1!$B$19:$G$105,5,FALSE))</f>
        <v/>
      </c>
      <c r="G18" s="10" t="str">
        <f>IF($B18="","",IF(VLOOKUP($B18,手順1!$B$19:$G$105,6,FALSE)="","",VLOOKUP($B18,手順1!$B$19:$G$105,6,FALSE)))</f>
        <v/>
      </c>
      <c r="H18" s="11" t="str">
        <f t="shared" si="1"/>
        <v/>
      </c>
      <c r="I18" s="21"/>
      <c r="J18" s="4"/>
      <c r="K18" s="4"/>
      <c r="L18" s="151"/>
      <c r="M18" s="157"/>
      <c r="N18" s="4"/>
      <c r="O18" s="4"/>
      <c r="P18" s="158"/>
      <c r="Q18" s="154"/>
      <c r="V18" s="128"/>
      <c r="W18" s="1">
        <v>7</v>
      </c>
      <c r="X18" s="1" t="str">
        <f t="shared" si="2"/>
        <v/>
      </c>
      <c r="Y18" s="1">
        <f t="shared" si="3"/>
        <v>0</v>
      </c>
      <c r="AB18" s="1">
        <f t="shared" si="4"/>
        <v>0</v>
      </c>
      <c r="AC18" s="1">
        <f t="shared" si="5"/>
        <v>0</v>
      </c>
      <c r="AD18" s="1" t="str">
        <f>種目情報!A6</f>
        <v>一高男走幅跳</v>
      </c>
      <c r="AE18" s="1" t="str">
        <f>種目情報!B6</f>
        <v>07302 0</v>
      </c>
      <c r="AF18" s="1">
        <f>種目情報!C6</f>
        <v>73</v>
      </c>
    </row>
    <row r="19" spans="1:32" x14ac:dyDescent="0.4">
      <c r="A19" s="1" t="str">
        <f t="shared" si="0"/>
        <v/>
      </c>
      <c r="B19" s="8"/>
      <c r="C19" s="10" t="str">
        <f>IF($B19="","",VLOOKUP($B19,手順1!$B$19:$G$105,2,FALSE))</f>
        <v/>
      </c>
      <c r="D19" s="10" t="str">
        <f>IF($B19="","",VLOOKUP($B19,手順1!$B$19:$G$105,3,FALSE))</f>
        <v/>
      </c>
      <c r="E19" s="10" t="str">
        <f>IF($B19="","",VLOOKUP($B19,手順1!$B$19:$G$105,4,FALSE))</f>
        <v/>
      </c>
      <c r="F19" s="10" t="str">
        <f>IF($B19="","",VLOOKUP($B19,手順1!$B$19:$G$105,5,FALSE))</f>
        <v/>
      </c>
      <c r="G19" s="10" t="str">
        <f>IF($B19="","",IF(VLOOKUP($B19,手順1!$B$19:$G$105,6,FALSE)="","",VLOOKUP($B19,手順1!$B$19:$G$105,6,FALSE)))</f>
        <v/>
      </c>
      <c r="H19" s="11" t="str">
        <f t="shared" si="1"/>
        <v/>
      </c>
      <c r="I19" s="21"/>
      <c r="J19" s="4"/>
      <c r="K19" s="4"/>
      <c r="L19" s="151"/>
      <c r="M19" s="157"/>
      <c r="N19" s="4"/>
      <c r="O19" s="4"/>
      <c r="P19" s="158"/>
      <c r="Q19" s="154"/>
      <c r="V19" s="128"/>
      <c r="W19" s="1">
        <v>8</v>
      </c>
      <c r="X19" s="1" t="str">
        <f t="shared" si="2"/>
        <v/>
      </c>
      <c r="Y19" s="1">
        <f t="shared" si="3"/>
        <v>0</v>
      </c>
      <c r="AB19" s="1">
        <f t="shared" si="4"/>
        <v>0</v>
      </c>
      <c r="AC19" s="1">
        <f t="shared" si="5"/>
        <v>0</v>
      </c>
      <c r="AD19" s="1" t="str">
        <f>種目情報!A7</f>
        <v>一般(7.2kg)男砲丸投</v>
      </c>
      <c r="AE19" s="1" t="str">
        <f>種目情報!B7</f>
        <v>08101 0</v>
      </c>
      <c r="AF19" s="1">
        <f>種目情報!C7</f>
        <v>81</v>
      </c>
    </row>
    <row r="20" spans="1:32" x14ac:dyDescent="0.4">
      <c r="A20" s="1" t="str">
        <f t="shared" si="0"/>
        <v/>
      </c>
      <c r="B20" s="8"/>
      <c r="C20" s="10" t="str">
        <f>IF($B20="","",VLOOKUP($B20,手順1!$B$19:$G$105,2,FALSE))</f>
        <v/>
      </c>
      <c r="D20" s="10" t="str">
        <f>IF($B20="","",VLOOKUP($B20,手順1!$B$19:$G$105,3,FALSE))</f>
        <v/>
      </c>
      <c r="E20" s="10" t="str">
        <f>IF($B20="","",VLOOKUP($B20,手順1!$B$19:$G$105,4,FALSE))</f>
        <v/>
      </c>
      <c r="F20" s="10" t="str">
        <f>IF($B20="","",VLOOKUP($B20,手順1!$B$19:$G$105,5,FALSE))</f>
        <v/>
      </c>
      <c r="G20" s="10" t="str">
        <f>IF($B20="","",IF(VLOOKUP($B20,手順1!$B$19:$G$105,6,FALSE)="","",VLOOKUP($B20,手順1!$B$19:$G$105,6,FALSE)))</f>
        <v/>
      </c>
      <c r="H20" s="11" t="str">
        <f t="shared" si="1"/>
        <v/>
      </c>
      <c r="I20" s="21"/>
      <c r="J20" s="4"/>
      <c r="K20" s="4"/>
      <c r="L20" s="151"/>
      <c r="M20" s="157"/>
      <c r="N20" s="4"/>
      <c r="O20" s="4"/>
      <c r="P20" s="158"/>
      <c r="Q20" s="154"/>
      <c r="V20" s="128"/>
      <c r="W20" s="1">
        <v>9</v>
      </c>
      <c r="X20" s="1" t="str">
        <f t="shared" si="2"/>
        <v/>
      </c>
      <c r="Y20" s="1">
        <f t="shared" si="3"/>
        <v>0</v>
      </c>
      <c r="AB20" s="1">
        <f t="shared" si="4"/>
        <v>0</v>
      </c>
      <c r="AC20" s="1">
        <f t="shared" si="5"/>
        <v>0</v>
      </c>
      <c r="AD20" s="1" t="str">
        <f>種目情報!A8</f>
        <v>高校(6.0kg)男砲丸投</v>
      </c>
      <c r="AE20" s="1" t="str">
        <f>種目情報!B8</f>
        <v>08204 0</v>
      </c>
      <c r="AF20" s="1">
        <f>種目情報!C8</f>
        <v>82</v>
      </c>
    </row>
    <row r="21" spans="1:32" x14ac:dyDescent="0.4">
      <c r="A21" s="1" t="str">
        <f t="shared" si="0"/>
        <v/>
      </c>
      <c r="B21" s="8"/>
      <c r="C21" s="10" t="str">
        <f>IF($B21="","",VLOOKUP($B21,手順1!$B$19:$G$105,2,FALSE))</f>
        <v/>
      </c>
      <c r="D21" s="10" t="str">
        <f>IF($B21="","",VLOOKUP($B21,手順1!$B$19:$G$105,3,FALSE))</f>
        <v/>
      </c>
      <c r="E21" s="10" t="str">
        <f>IF($B21="","",VLOOKUP($B21,手順1!$B$19:$G$105,4,FALSE))</f>
        <v/>
      </c>
      <c r="F21" s="10" t="str">
        <f>IF($B21="","",VLOOKUP($B21,手順1!$B$19:$G$105,5,FALSE))</f>
        <v/>
      </c>
      <c r="G21" s="10" t="str">
        <f>IF($B21="","",IF(VLOOKUP($B21,手順1!$B$19:$G$105,6,FALSE)="","",VLOOKUP($B21,手順1!$B$19:$G$105,6,FALSE)))</f>
        <v/>
      </c>
      <c r="H21" s="11" t="str">
        <f t="shared" si="1"/>
        <v/>
      </c>
      <c r="I21" s="21"/>
      <c r="J21" s="4"/>
      <c r="K21" s="4"/>
      <c r="L21" s="151"/>
      <c r="M21" s="157"/>
      <c r="N21" s="4"/>
      <c r="O21" s="4"/>
      <c r="P21" s="158"/>
      <c r="Q21" s="154"/>
      <c r="W21" s="1">
        <v>10</v>
      </c>
      <c r="X21" s="1" t="str">
        <f t="shared" si="2"/>
        <v/>
      </c>
      <c r="Y21" s="1">
        <f t="shared" si="3"/>
        <v>0</v>
      </c>
      <c r="AB21" s="1">
        <f t="shared" si="4"/>
        <v>0</v>
      </c>
      <c r="AC21" s="1">
        <f t="shared" si="5"/>
        <v>0</v>
      </c>
      <c r="AD21" s="1" t="str">
        <f>種目情報!A9</f>
        <v>一高男やり投</v>
      </c>
      <c r="AE21" s="1" t="str">
        <f>種目情報!B9</f>
        <v>09202 0</v>
      </c>
      <c r="AF21" s="1">
        <f>種目情報!C9</f>
        <v>92</v>
      </c>
    </row>
    <row r="22" spans="1:32" x14ac:dyDescent="0.4">
      <c r="A22" s="1" t="str">
        <f t="shared" si="0"/>
        <v/>
      </c>
      <c r="B22" s="8"/>
      <c r="C22" s="10" t="str">
        <f>IF($B22="","",VLOOKUP($B22,手順1!$B$19:$G$105,2,FALSE))</f>
        <v/>
      </c>
      <c r="D22" s="10" t="str">
        <f>IF($B22="","",VLOOKUP($B22,手順1!$B$19:$G$105,3,FALSE))</f>
        <v/>
      </c>
      <c r="E22" s="10" t="str">
        <f>IF($B22="","",VLOOKUP($B22,手順1!$B$19:$G$105,4,FALSE))</f>
        <v/>
      </c>
      <c r="F22" s="10" t="str">
        <f>IF($B22="","",VLOOKUP($B22,手順1!$B$19:$G$105,5,FALSE))</f>
        <v/>
      </c>
      <c r="G22" s="10" t="str">
        <f>IF($B22="","",IF(VLOOKUP($B22,手順1!$B$19:$G$105,6,FALSE)="","",VLOOKUP($B22,手順1!$B$19:$G$105,6,FALSE)))</f>
        <v/>
      </c>
      <c r="H22" s="11" t="str">
        <f t="shared" si="1"/>
        <v/>
      </c>
      <c r="I22" s="21"/>
      <c r="J22" s="4"/>
      <c r="K22" s="4"/>
      <c r="L22" s="151"/>
      <c r="M22" s="157"/>
      <c r="N22" s="4"/>
      <c r="O22" s="4"/>
      <c r="P22" s="158"/>
      <c r="Q22" s="154"/>
      <c r="W22" s="1">
        <v>11</v>
      </c>
      <c r="X22" s="1" t="str">
        <f t="shared" si="2"/>
        <v/>
      </c>
      <c r="Y22" s="1">
        <f t="shared" si="3"/>
        <v>0</v>
      </c>
      <c r="AB22" s="1">
        <f t="shared" si="4"/>
        <v>0</v>
      </c>
      <c r="AC22" s="1">
        <f t="shared" si="5"/>
        <v>0</v>
      </c>
      <c r="AD22" s="1" t="str">
        <f>種目情報!A10</f>
        <v>男5000ｍｵｰﾌﾟﾝ</v>
      </c>
      <c r="AE22" s="1" t="str">
        <f>種目情報!B10</f>
        <v>01122 0</v>
      </c>
      <c r="AF22" s="1">
        <f>種目情報!C10</f>
        <v>11</v>
      </c>
    </row>
    <row r="23" spans="1:32" x14ac:dyDescent="0.4">
      <c r="A23" s="1" t="str">
        <f t="shared" si="0"/>
        <v/>
      </c>
      <c r="B23" s="8"/>
      <c r="C23" s="10" t="str">
        <f>IF($B23="","",VLOOKUP($B23,手順1!$B$19:$G$105,2,FALSE))</f>
        <v/>
      </c>
      <c r="D23" s="10" t="str">
        <f>IF($B23="","",VLOOKUP($B23,手順1!$B$19:$G$105,3,FALSE))</f>
        <v/>
      </c>
      <c r="E23" s="10" t="str">
        <f>IF($B23="","",VLOOKUP($B23,手順1!$B$19:$G$105,4,FALSE))</f>
        <v/>
      </c>
      <c r="F23" s="10" t="str">
        <f>IF($B23="","",VLOOKUP($B23,手順1!$B$19:$G$105,5,FALSE))</f>
        <v/>
      </c>
      <c r="G23" s="10" t="str">
        <f>IF($B23="","",IF(VLOOKUP($B23,手順1!$B$19:$G$105,6,FALSE)="","",VLOOKUP($B23,手順1!$B$19:$G$105,6,FALSE)))</f>
        <v/>
      </c>
      <c r="H23" s="11" t="str">
        <f t="shared" si="1"/>
        <v/>
      </c>
      <c r="I23" s="21"/>
      <c r="J23" s="4"/>
      <c r="K23" s="4"/>
      <c r="L23" s="151"/>
      <c r="M23" s="157"/>
      <c r="N23" s="4"/>
      <c r="O23" s="4"/>
      <c r="P23" s="158"/>
      <c r="Q23" s="154"/>
      <c r="W23" s="1">
        <v>12</v>
      </c>
      <c r="X23" s="1" t="str">
        <f t="shared" si="2"/>
        <v/>
      </c>
      <c r="Y23" s="1">
        <f t="shared" si="3"/>
        <v>0</v>
      </c>
      <c r="AB23" s="1" t="str">
        <f t="shared" si="4"/>
        <v/>
      </c>
      <c r="AC23" s="1">
        <f t="shared" si="5"/>
        <v>0</v>
      </c>
    </row>
    <row r="24" spans="1:32" x14ac:dyDescent="0.4">
      <c r="A24" s="1" t="str">
        <f t="shared" si="0"/>
        <v/>
      </c>
      <c r="B24" s="8"/>
      <c r="C24" s="10" t="str">
        <f>IF($B24="","",VLOOKUP($B24,手順1!$B$19:$G$105,2,FALSE))</f>
        <v/>
      </c>
      <c r="D24" s="10" t="str">
        <f>IF($B24="","",VLOOKUP($B24,手順1!$B$19:$G$105,3,FALSE))</f>
        <v/>
      </c>
      <c r="E24" s="10" t="str">
        <f>IF($B24="","",VLOOKUP($B24,手順1!$B$19:$G$105,4,FALSE))</f>
        <v/>
      </c>
      <c r="F24" s="10" t="str">
        <f>IF($B24="","",VLOOKUP($B24,手順1!$B$19:$G$105,5,FALSE))</f>
        <v/>
      </c>
      <c r="G24" s="10" t="str">
        <f>IF($B24="","",IF(VLOOKUP($B24,手順1!$B$19:$G$105,6,FALSE)="","",VLOOKUP($B24,手順1!$B$19:$G$105,6,FALSE)))</f>
        <v/>
      </c>
      <c r="H24" s="11" t="str">
        <f t="shared" si="1"/>
        <v/>
      </c>
      <c r="I24" s="21"/>
      <c r="J24" s="4"/>
      <c r="K24" s="4"/>
      <c r="L24" s="151"/>
      <c r="M24" s="157"/>
      <c r="N24" s="4"/>
      <c r="O24" s="4"/>
      <c r="P24" s="158"/>
      <c r="Q24" s="154"/>
      <c r="W24" s="1">
        <v>13</v>
      </c>
      <c r="X24" s="1" t="str">
        <f t="shared" si="2"/>
        <v/>
      </c>
      <c r="Y24" s="1">
        <f t="shared" si="3"/>
        <v>0</v>
      </c>
      <c r="AB24" s="1" t="str">
        <f t="shared" si="4"/>
        <v/>
      </c>
      <c r="AC24" s="1">
        <f t="shared" si="5"/>
        <v>0</v>
      </c>
    </row>
    <row r="25" spans="1:32" x14ac:dyDescent="0.4">
      <c r="A25" s="1" t="str">
        <f t="shared" si="0"/>
        <v/>
      </c>
      <c r="B25" s="8"/>
      <c r="C25" s="10" t="str">
        <f>IF($B25="","",VLOOKUP($B25,手順1!$B$19:$G$105,2,FALSE))</f>
        <v/>
      </c>
      <c r="D25" s="10" t="str">
        <f>IF($B25="","",VLOOKUP($B25,手順1!$B$19:$G$105,3,FALSE))</f>
        <v/>
      </c>
      <c r="E25" s="10" t="str">
        <f>IF($B25="","",VLOOKUP($B25,手順1!$B$19:$G$105,4,FALSE))</f>
        <v/>
      </c>
      <c r="F25" s="10" t="str">
        <f>IF($B25="","",VLOOKUP($B25,手順1!$B$19:$G$105,5,FALSE))</f>
        <v/>
      </c>
      <c r="G25" s="10" t="str">
        <f>IF($B25="","",IF(VLOOKUP($B25,手順1!$B$19:$G$105,6,FALSE)="","",VLOOKUP($B25,手順1!$B$19:$G$105,6,FALSE)))</f>
        <v/>
      </c>
      <c r="H25" s="11" t="str">
        <f t="shared" si="1"/>
        <v/>
      </c>
      <c r="I25" s="21"/>
      <c r="J25" s="4"/>
      <c r="K25" s="4"/>
      <c r="L25" s="151"/>
      <c r="M25" s="157"/>
      <c r="N25" s="4"/>
      <c r="O25" s="4"/>
      <c r="P25" s="158"/>
      <c r="Q25" s="154"/>
      <c r="W25" s="1">
        <v>14</v>
      </c>
      <c r="X25" s="1" t="str">
        <f t="shared" si="2"/>
        <v/>
      </c>
      <c r="Y25" s="1">
        <f t="shared" si="3"/>
        <v>0</v>
      </c>
      <c r="AB25" s="1" t="str">
        <f t="shared" si="4"/>
        <v/>
      </c>
      <c r="AC25" s="1">
        <f t="shared" si="5"/>
        <v>0</v>
      </c>
    </row>
    <row r="26" spans="1:32" x14ac:dyDescent="0.4">
      <c r="A26" s="1" t="str">
        <f t="shared" si="0"/>
        <v/>
      </c>
      <c r="B26" s="8"/>
      <c r="C26" s="10" t="str">
        <f>IF($B26="","",VLOOKUP($B26,手順1!$B$19:$G$105,2,FALSE))</f>
        <v/>
      </c>
      <c r="D26" s="10" t="str">
        <f>IF($B26="","",VLOOKUP($B26,手順1!$B$19:$G$105,3,FALSE))</f>
        <v/>
      </c>
      <c r="E26" s="10" t="str">
        <f>IF($B26="","",VLOOKUP($B26,手順1!$B$19:$G$105,4,FALSE))</f>
        <v/>
      </c>
      <c r="F26" s="10" t="str">
        <f>IF($B26="","",VLOOKUP($B26,手順1!$B$19:$G$105,5,FALSE))</f>
        <v/>
      </c>
      <c r="G26" s="10" t="str">
        <f>IF($B26="","",IF(VLOOKUP($B26,手順1!$B$19:$G$105,6,FALSE)="","",VLOOKUP($B26,手順1!$B$19:$G$105,6,FALSE)))</f>
        <v/>
      </c>
      <c r="H26" s="11" t="str">
        <f t="shared" si="1"/>
        <v/>
      </c>
      <c r="I26" s="21"/>
      <c r="J26" s="4"/>
      <c r="K26" s="4"/>
      <c r="L26" s="151"/>
      <c r="M26" s="157"/>
      <c r="N26" s="4"/>
      <c r="O26" s="4"/>
      <c r="P26" s="158"/>
      <c r="Q26" s="154"/>
      <c r="W26" s="1">
        <v>15</v>
      </c>
      <c r="X26" s="1" t="str">
        <f t="shared" si="2"/>
        <v/>
      </c>
      <c r="Y26" s="1">
        <f t="shared" si="3"/>
        <v>0</v>
      </c>
      <c r="AB26" s="1" t="str">
        <f t="shared" si="4"/>
        <v/>
      </c>
      <c r="AC26" s="1">
        <f t="shared" si="5"/>
        <v>0</v>
      </c>
    </row>
    <row r="27" spans="1:32" x14ac:dyDescent="0.4">
      <c r="A27" s="1" t="str">
        <f t="shared" si="0"/>
        <v/>
      </c>
      <c r="B27" s="8"/>
      <c r="C27" s="10" t="str">
        <f>IF($B27="","",VLOOKUP($B27,手順1!$B$19:$G$105,2,FALSE))</f>
        <v/>
      </c>
      <c r="D27" s="10" t="str">
        <f>IF($B27="","",VLOOKUP($B27,手順1!$B$19:$G$105,3,FALSE))</f>
        <v/>
      </c>
      <c r="E27" s="10" t="str">
        <f>IF($B27="","",VLOOKUP($B27,手順1!$B$19:$G$105,4,FALSE))</f>
        <v/>
      </c>
      <c r="F27" s="10" t="str">
        <f>IF($B27="","",VLOOKUP($B27,手順1!$B$19:$G$105,5,FALSE))</f>
        <v/>
      </c>
      <c r="G27" s="10" t="str">
        <f>IF($B27="","",IF(VLOOKUP($B27,手順1!$B$19:$G$105,6,FALSE)="","",VLOOKUP($B27,手順1!$B$19:$G$105,6,FALSE)))</f>
        <v/>
      </c>
      <c r="H27" s="11" t="str">
        <f t="shared" si="1"/>
        <v/>
      </c>
      <c r="I27" s="21"/>
      <c r="J27" s="4"/>
      <c r="K27" s="4"/>
      <c r="L27" s="151"/>
      <c r="M27" s="157"/>
      <c r="N27" s="4"/>
      <c r="O27" s="4"/>
      <c r="P27" s="158"/>
      <c r="Q27" s="154"/>
      <c r="W27" s="1">
        <v>16</v>
      </c>
      <c r="X27" s="1" t="str">
        <f t="shared" si="2"/>
        <v/>
      </c>
      <c r="Y27" s="1">
        <f t="shared" si="3"/>
        <v>0</v>
      </c>
      <c r="AB27" s="1" t="str">
        <f t="shared" si="4"/>
        <v/>
      </c>
      <c r="AC27" s="1">
        <f t="shared" si="5"/>
        <v>0</v>
      </c>
    </row>
    <row r="28" spans="1:32" x14ac:dyDescent="0.4">
      <c r="A28" s="1" t="str">
        <f t="shared" si="0"/>
        <v/>
      </c>
      <c r="B28" s="8"/>
      <c r="C28" s="10" t="str">
        <f>IF($B28="","",VLOOKUP($B28,手順1!$B$19:$G$105,2,FALSE))</f>
        <v/>
      </c>
      <c r="D28" s="10" t="str">
        <f>IF($B28="","",VLOOKUP($B28,手順1!$B$19:$G$105,3,FALSE))</f>
        <v/>
      </c>
      <c r="E28" s="10" t="str">
        <f>IF($B28="","",VLOOKUP($B28,手順1!$B$19:$G$105,4,FALSE))</f>
        <v/>
      </c>
      <c r="F28" s="10" t="str">
        <f>IF($B28="","",VLOOKUP($B28,手順1!$B$19:$G$105,5,FALSE))</f>
        <v/>
      </c>
      <c r="G28" s="10" t="str">
        <f>IF($B28="","",IF(VLOOKUP($B28,手順1!$B$19:$G$105,6,FALSE)="","",VLOOKUP($B28,手順1!$B$19:$G$105,6,FALSE)))</f>
        <v/>
      </c>
      <c r="H28" s="11" t="str">
        <f t="shared" si="1"/>
        <v/>
      </c>
      <c r="I28" s="21"/>
      <c r="J28" s="4"/>
      <c r="K28" s="4"/>
      <c r="L28" s="151"/>
      <c r="M28" s="157"/>
      <c r="N28" s="4"/>
      <c r="O28" s="4"/>
      <c r="P28" s="158"/>
      <c r="Q28" s="154"/>
      <c r="W28" s="1">
        <v>17</v>
      </c>
      <c r="X28" s="1" t="str">
        <f t="shared" si="2"/>
        <v/>
      </c>
      <c r="Y28" s="1">
        <f t="shared" si="3"/>
        <v>0</v>
      </c>
      <c r="AB28" s="1" t="str">
        <f t="shared" si="4"/>
        <v/>
      </c>
      <c r="AC28" s="1">
        <f t="shared" si="5"/>
        <v>0</v>
      </c>
    </row>
    <row r="29" spans="1:32" x14ac:dyDescent="0.4">
      <c r="A29" s="1" t="str">
        <f t="shared" si="0"/>
        <v/>
      </c>
      <c r="B29" s="8"/>
      <c r="C29" s="10" t="str">
        <f>IF($B29="","",VLOOKUP($B29,手順1!$B$19:$G$105,2,FALSE))</f>
        <v/>
      </c>
      <c r="D29" s="10" t="str">
        <f>IF($B29="","",VLOOKUP($B29,手順1!$B$19:$G$105,3,FALSE))</f>
        <v/>
      </c>
      <c r="E29" s="10" t="str">
        <f>IF($B29="","",VLOOKUP($B29,手順1!$B$19:$G$105,4,FALSE))</f>
        <v/>
      </c>
      <c r="F29" s="10" t="str">
        <f>IF($B29="","",VLOOKUP($B29,手順1!$B$19:$G$105,5,FALSE))</f>
        <v/>
      </c>
      <c r="G29" s="10" t="str">
        <f>IF($B29="","",IF(VLOOKUP($B29,手順1!$B$19:$G$105,6,FALSE)="","",VLOOKUP($B29,手順1!$B$19:$G$105,6,FALSE)))</f>
        <v/>
      </c>
      <c r="H29" s="11" t="str">
        <f t="shared" si="1"/>
        <v/>
      </c>
      <c r="I29" s="21"/>
      <c r="J29" s="4"/>
      <c r="K29" s="4"/>
      <c r="L29" s="151"/>
      <c r="M29" s="157"/>
      <c r="N29" s="4"/>
      <c r="O29" s="4"/>
      <c r="P29" s="158"/>
      <c r="Q29" s="154"/>
      <c r="W29" s="1">
        <v>18</v>
      </c>
      <c r="X29" s="1" t="str">
        <f t="shared" si="2"/>
        <v/>
      </c>
      <c r="Y29" s="1">
        <f t="shared" si="3"/>
        <v>0</v>
      </c>
      <c r="AB29" s="1" t="str">
        <f t="shared" si="4"/>
        <v/>
      </c>
      <c r="AC29" s="1">
        <f t="shared" si="5"/>
        <v>0</v>
      </c>
    </row>
    <row r="30" spans="1:32" x14ac:dyDescent="0.4">
      <c r="A30" s="1" t="str">
        <f t="shared" si="0"/>
        <v/>
      </c>
      <c r="B30" s="8"/>
      <c r="C30" s="10" t="str">
        <f>IF($B30="","",VLOOKUP($B30,手順1!$B$19:$G$105,2,FALSE))</f>
        <v/>
      </c>
      <c r="D30" s="10" t="str">
        <f>IF($B30="","",VLOOKUP($B30,手順1!$B$19:$G$105,3,FALSE))</f>
        <v/>
      </c>
      <c r="E30" s="10" t="str">
        <f>IF($B30="","",VLOOKUP($B30,手順1!$B$19:$G$105,4,FALSE))</f>
        <v/>
      </c>
      <c r="F30" s="10" t="str">
        <f>IF($B30="","",VLOOKUP($B30,手順1!$B$19:$G$105,5,FALSE))</f>
        <v/>
      </c>
      <c r="G30" s="10" t="str">
        <f>IF($B30="","",IF(VLOOKUP($B30,手順1!$B$19:$G$105,6,FALSE)="","",VLOOKUP($B30,手順1!$B$19:$G$105,6,FALSE)))</f>
        <v/>
      </c>
      <c r="H30" s="11" t="str">
        <f t="shared" si="1"/>
        <v/>
      </c>
      <c r="I30" s="21"/>
      <c r="J30" s="4"/>
      <c r="K30" s="4"/>
      <c r="L30" s="151"/>
      <c r="M30" s="157"/>
      <c r="N30" s="4"/>
      <c r="O30" s="4"/>
      <c r="P30" s="158"/>
      <c r="Q30" s="154"/>
      <c r="W30" s="1">
        <v>19</v>
      </c>
      <c r="X30" s="1" t="str">
        <f t="shared" si="2"/>
        <v/>
      </c>
      <c r="Y30" s="1">
        <f t="shared" si="3"/>
        <v>0</v>
      </c>
      <c r="AB30" s="1" t="str">
        <f t="shared" si="4"/>
        <v/>
      </c>
      <c r="AC30" s="1">
        <f t="shared" si="5"/>
        <v>0</v>
      </c>
    </row>
    <row r="31" spans="1:32" x14ac:dyDescent="0.4">
      <c r="A31" s="1" t="str">
        <f t="shared" si="0"/>
        <v/>
      </c>
      <c r="B31" s="8"/>
      <c r="C31" s="10" t="str">
        <f>IF($B31="","",VLOOKUP($B31,手順1!$B$19:$G$105,2,FALSE))</f>
        <v/>
      </c>
      <c r="D31" s="10" t="str">
        <f>IF($B31="","",VLOOKUP($B31,手順1!$B$19:$G$105,3,FALSE))</f>
        <v/>
      </c>
      <c r="E31" s="10" t="str">
        <f>IF($B31="","",VLOOKUP($B31,手順1!$B$19:$G$105,4,FALSE))</f>
        <v/>
      </c>
      <c r="F31" s="10" t="str">
        <f>IF($B31="","",VLOOKUP($B31,手順1!$B$19:$G$105,5,FALSE))</f>
        <v/>
      </c>
      <c r="G31" s="10" t="str">
        <f>IF($B31="","",IF(VLOOKUP($B31,手順1!$B$19:$G$105,6,FALSE)="","",VLOOKUP($B31,手順1!$B$19:$G$105,6,FALSE)))</f>
        <v/>
      </c>
      <c r="H31" s="11" t="str">
        <f t="shared" si="1"/>
        <v/>
      </c>
      <c r="I31" s="21"/>
      <c r="J31" s="4"/>
      <c r="K31" s="4"/>
      <c r="L31" s="151"/>
      <c r="M31" s="157"/>
      <c r="N31" s="4"/>
      <c r="O31" s="4"/>
      <c r="P31" s="158"/>
      <c r="Q31" s="154"/>
      <c r="W31" s="1">
        <v>20</v>
      </c>
      <c r="X31" s="1" t="str">
        <f t="shared" si="2"/>
        <v/>
      </c>
      <c r="Y31" s="1">
        <f t="shared" si="3"/>
        <v>0</v>
      </c>
      <c r="AB31" s="1" t="str">
        <f t="shared" si="4"/>
        <v/>
      </c>
      <c r="AC31" s="1">
        <f t="shared" si="5"/>
        <v>0</v>
      </c>
    </row>
    <row r="32" spans="1:32" x14ac:dyDescent="0.4">
      <c r="A32" s="1" t="str">
        <f t="shared" si="0"/>
        <v/>
      </c>
      <c r="B32" s="8"/>
      <c r="C32" s="10" t="str">
        <f>IF($B32="","",VLOOKUP($B32,手順1!$B$19:$G$105,2,FALSE))</f>
        <v/>
      </c>
      <c r="D32" s="10" t="str">
        <f>IF($B32="","",VLOOKUP($B32,手順1!$B$19:$G$105,3,FALSE))</f>
        <v/>
      </c>
      <c r="E32" s="10" t="str">
        <f>IF($B32="","",VLOOKUP($B32,手順1!$B$19:$G$105,4,FALSE))</f>
        <v/>
      </c>
      <c r="F32" s="10" t="str">
        <f>IF($B32="","",VLOOKUP($B32,手順1!$B$19:$G$105,5,FALSE))</f>
        <v/>
      </c>
      <c r="G32" s="10" t="str">
        <f>IF($B32="","",IF(VLOOKUP($B32,手順1!$B$19:$G$105,6,FALSE)="","",VLOOKUP($B32,手順1!$B$19:$G$105,6,FALSE)))</f>
        <v/>
      </c>
      <c r="H32" s="11" t="str">
        <f t="shared" si="1"/>
        <v/>
      </c>
      <c r="I32" s="21"/>
      <c r="J32" s="4"/>
      <c r="K32" s="4"/>
      <c r="L32" s="151"/>
      <c r="M32" s="157"/>
      <c r="N32" s="4"/>
      <c r="O32" s="4"/>
      <c r="P32" s="158"/>
      <c r="Q32" s="154"/>
      <c r="W32" s="1">
        <v>21</v>
      </c>
      <c r="X32" s="1" t="str">
        <f t="shared" si="2"/>
        <v/>
      </c>
      <c r="Y32" s="1">
        <f t="shared" si="3"/>
        <v>0</v>
      </c>
      <c r="AB32" s="1" t="str">
        <f t="shared" si="4"/>
        <v/>
      </c>
      <c r="AC32" s="1">
        <f t="shared" si="5"/>
        <v>0</v>
      </c>
    </row>
    <row r="33" spans="1:29" x14ac:dyDescent="0.4">
      <c r="A33" s="1" t="str">
        <f t="shared" si="0"/>
        <v/>
      </c>
      <c r="B33" s="8"/>
      <c r="C33" s="10" t="str">
        <f>IF($B33="","",VLOOKUP($B33,手順1!$B$19:$G$105,2,FALSE))</f>
        <v/>
      </c>
      <c r="D33" s="10" t="str">
        <f>IF($B33="","",VLOOKUP($B33,手順1!$B$19:$G$105,3,FALSE))</f>
        <v/>
      </c>
      <c r="E33" s="10" t="str">
        <f>IF($B33="","",VLOOKUP($B33,手順1!$B$19:$G$105,4,FALSE))</f>
        <v/>
      </c>
      <c r="F33" s="10" t="str">
        <f>IF($B33="","",VLOOKUP($B33,手順1!$B$19:$G$105,5,FALSE))</f>
        <v/>
      </c>
      <c r="G33" s="10" t="str">
        <f>IF($B33="","",IF(VLOOKUP($B33,手順1!$B$19:$G$105,6,FALSE)="","",VLOOKUP($B33,手順1!$B$19:$G$105,6,FALSE)))</f>
        <v/>
      </c>
      <c r="H33" s="11" t="str">
        <f t="shared" si="1"/>
        <v/>
      </c>
      <c r="I33" s="21"/>
      <c r="J33" s="4"/>
      <c r="K33" s="4"/>
      <c r="L33" s="151"/>
      <c r="M33" s="157"/>
      <c r="N33" s="4"/>
      <c r="O33" s="4"/>
      <c r="P33" s="158"/>
      <c r="Q33" s="154"/>
      <c r="W33" s="1">
        <v>22</v>
      </c>
      <c r="X33" s="1" t="str">
        <f t="shared" si="2"/>
        <v/>
      </c>
      <c r="Y33" s="1">
        <f t="shared" si="3"/>
        <v>0</v>
      </c>
      <c r="AB33" s="1" t="str">
        <f t="shared" si="4"/>
        <v/>
      </c>
      <c r="AC33" s="1">
        <f t="shared" si="5"/>
        <v>0</v>
      </c>
    </row>
    <row r="34" spans="1:29" x14ac:dyDescent="0.4">
      <c r="A34" s="1" t="str">
        <f t="shared" si="0"/>
        <v/>
      </c>
      <c r="B34" s="8"/>
      <c r="C34" s="10" t="str">
        <f>IF($B34="","",VLOOKUP($B34,手順1!$B$19:$G$105,2,FALSE))</f>
        <v/>
      </c>
      <c r="D34" s="10" t="str">
        <f>IF($B34="","",VLOOKUP($B34,手順1!$B$19:$G$105,3,FALSE))</f>
        <v/>
      </c>
      <c r="E34" s="10" t="str">
        <f>IF($B34="","",VLOOKUP($B34,手順1!$B$19:$G$105,4,FALSE))</f>
        <v/>
      </c>
      <c r="F34" s="10" t="str">
        <f>IF($B34="","",VLOOKUP($B34,手順1!$B$19:$G$105,5,FALSE))</f>
        <v/>
      </c>
      <c r="G34" s="10" t="str">
        <f>IF($B34="","",IF(VLOOKUP($B34,手順1!$B$19:$G$105,6,FALSE)="","",VLOOKUP($B34,手順1!$B$19:$G$105,6,FALSE)))</f>
        <v/>
      </c>
      <c r="H34" s="11" t="str">
        <f t="shared" si="1"/>
        <v/>
      </c>
      <c r="I34" s="21"/>
      <c r="J34" s="4"/>
      <c r="K34" s="4"/>
      <c r="L34" s="151"/>
      <c r="M34" s="157"/>
      <c r="N34" s="4"/>
      <c r="O34" s="4"/>
      <c r="P34" s="158"/>
      <c r="Q34" s="154"/>
      <c r="W34" s="1">
        <v>23</v>
      </c>
      <c r="X34" s="1" t="str">
        <f t="shared" si="2"/>
        <v/>
      </c>
      <c r="Y34" s="1">
        <f t="shared" si="3"/>
        <v>0</v>
      </c>
      <c r="AB34" s="1" t="str">
        <f t="shared" si="4"/>
        <v/>
      </c>
      <c r="AC34" s="1">
        <f t="shared" si="5"/>
        <v>0</v>
      </c>
    </row>
    <row r="35" spans="1:29" x14ac:dyDescent="0.4">
      <c r="A35" s="1" t="str">
        <f t="shared" si="0"/>
        <v/>
      </c>
      <c r="B35" s="8"/>
      <c r="C35" s="10" t="str">
        <f>IF($B35="","",VLOOKUP($B35,手順1!$B$19:$G$105,2,FALSE))</f>
        <v/>
      </c>
      <c r="D35" s="10" t="str">
        <f>IF($B35="","",VLOOKUP($B35,手順1!$B$19:$G$105,3,FALSE))</f>
        <v/>
      </c>
      <c r="E35" s="10" t="str">
        <f>IF($B35="","",VLOOKUP($B35,手順1!$B$19:$G$105,4,FALSE))</f>
        <v/>
      </c>
      <c r="F35" s="10" t="str">
        <f>IF($B35="","",VLOOKUP($B35,手順1!$B$19:$G$105,5,FALSE))</f>
        <v/>
      </c>
      <c r="G35" s="10" t="str">
        <f>IF($B35="","",IF(VLOOKUP($B35,手順1!$B$19:$G$105,6,FALSE)="","",VLOOKUP($B35,手順1!$B$19:$G$105,6,FALSE)))</f>
        <v/>
      </c>
      <c r="H35" s="11" t="str">
        <f t="shared" si="1"/>
        <v/>
      </c>
      <c r="I35" s="21"/>
      <c r="J35" s="4"/>
      <c r="K35" s="4"/>
      <c r="L35" s="151"/>
      <c r="M35" s="157"/>
      <c r="N35" s="4"/>
      <c r="O35" s="4"/>
      <c r="P35" s="158"/>
      <c r="Q35" s="154"/>
      <c r="W35" s="1">
        <v>24</v>
      </c>
      <c r="X35" s="1" t="str">
        <f t="shared" si="2"/>
        <v/>
      </c>
      <c r="Y35" s="1">
        <f t="shared" si="3"/>
        <v>0</v>
      </c>
      <c r="AB35" s="1" t="str">
        <f t="shared" si="4"/>
        <v/>
      </c>
      <c r="AC35" s="1">
        <f t="shared" si="5"/>
        <v>0</v>
      </c>
    </row>
    <row r="36" spans="1:29" x14ac:dyDescent="0.4">
      <c r="A36" s="1" t="str">
        <f t="shared" si="0"/>
        <v/>
      </c>
      <c r="B36" s="8"/>
      <c r="C36" s="10" t="str">
        <f>IF($B36="","",VLOOKUP($B36,手順1!$B$19:$G$105,2,FALSE))</f>
        <v/>
      </c>
      <c r="D36" s="10" t="str">
        <f>IF($B36="","",VLOOKUP($B36,手順1!$B$19:$G$105,3,FALSE))</f>
        <v/>
      </c>
      <c r="E36" s="10" t="str">
        <f>IF($B36="","",VLOOKUP($B36,手順1!$B$19:$G$105,4,FALSE))</f>
        <v/>
      </c>
      <c r="F36" s="10" t="str">
        <f>IF($B36="","",VLOOKUP($B36,手順1!$B$19:$G$105,5,FALSE))</f>
        <v/>
      </c>
      <c r="G36" s="10" t="str">
        <f>IF($B36="","",IF(VLOOKUP($B36,手順1!$B$19:$G$105,6,FALSE)="","",VLOOKUP($B36,手順1!$B$19:$G$105,6,FALSE)))</f>
        <v/>
      </c>
      <c r="H36" s="11" t="str">
        <f t="shared" si="1"/>
        <v/>
      </c>
      <c r="I36" s="21"/>
      <c r="J36" s="4"/>
      <c r="K36" s="4"/>
      <c r="L36" s="151"/>
      <c r="M36" s="157"/>
      <c r="N36" s="4"/>
      <c r="O36" s="4"/>
      <c r="P36" s="158"/>
      <c r="Q36" s="154"/>
      <c r="W36" s="1">
        <v>25</v>
      </c>
      <c r="X36" s="1" t="str">
        <f t="shared" si="2"/>
        <v/>
      </c>
      <c r="Y36" s="1">
        <f t="shared" si="3"/>
        <v>0</v>
      </c>
      <c r="AB36" s="1" t="str">
        <f t="shared" si="4"/>
        <v/>
      </c>
      <c r="AC36" s="1">
        <f t="shared" si="5"/>
        <v>0</v>
      </c>
    </row>
    <row r="37" spans="1:29" x14ac:dyDescent="0.4">
      <c r="A37" s="1" t="str">
        <f t="shared" si="0"/>
        <v/>
      </c>
      <c r="B37" s="8"/>
      <c r="C37" s="10" t="str">
        <f>IF($B37="","",VLOOKUP($B37,手順1!$B$19:$G$105,2,FALSE))</f>
        <v/>
      </c>
      <c r="D37" s="10" t="str">
        <f>IF($B37="","",VLOOKUP($B37,手順1!$B$19:$G$105,3,FALSE))</f>
        <v/>
      </c>
      <c r="E37" s="10" t="str">
        <f>IF($B37="","",VLOOKUP($B37,手順1!$B$19:$G$105,4,FALSE))</f>
        <v/>
      </c>
      <c r="F37" s="10" t="str">
        <f>IF($B37="","",VLOOKUP($B37,手順1!$B$19:$G$105,5,FALSE))</f>
        <v/>
      </c>
      <c r="G37" s="10" t="str">
        <f>IF($B37="","",IF(VLOOKUP($B37,手順1!$B$19:$G$105,6,FALSE)="","",VLOOKUP($B37,手順1!$B$19:$G$105,6,FALSE)))</f>
        <v/>
      </c>
      <c r="H37" s="11" t="str">
        <f t="shared" si="1"/>
        <v/>
      </c>
      <c r="I37" s="21"/>
      <c r="J37" s="4"/>
      <c r="K37" s="4"/>
      <c r="L37" s="151"/>
      <c r="M37" s="157"/>
      <c r="N37" s="4"/>
      <c r="O37" s="4"/>
      <c r="P37" s="158"/>
      <c r="Q37" s="154"/>
      <c r="W37" s="1">
        <v>26</v>
      </c>
      <c r="X37" s="1" t="str">
        <f t="shared" si="2"/>
        <v/>
      </c>
      <c r="Y37" s="1">
        <f t="shared" si="3"/>
        <v>0</v>
      </c>
      <c r="AB37" s="1" t="str">
        <f t="shared" si="4"/>
        <v/>
      </c>
      <c r="AC37" s="1">
        <f t="shared" si="5"/>
        <v>0</v>
      </c>
    </row>
    <row r="38" spans="1:29" x14ac:dyDescent="0.4">
      <c r="A38" s="1" t="str">
        <f t="shared" si="0"/>
        <v/>
      </c>
      <c r="B38" s="8"/>
      <c r="C38" s="10" t="str">
        <f>IF($B38="","",VLOOKUP($B38,手順1!$B$19:$G$105,2,FALSE))</f>
        <v/>
      </c>
      <c r="D38" s="10" t="str">
        <f>IF($B38="","",VLOOKUP($B38,手順1!$B$19:$G$105,3,FALSE))</f>
        <v/>
      </c>
      <c r="E38" s="10" t="str">
        <f>IF($B38="","",VLOOKUP($B38,手順1!$B$19:$G$105,4,FALSE))</f>
        <v/>
      </c>
      <c r="F38" s="10" t="str">
        <f>IF($B38="","",VLOOKUP($B38,手順1!$B$19:$G$105,5,FALSE))</f>
        <v/>
      </c>
      <c r="G38" s="10" t="str">
        <f>IF($B38="","",IF(VLOOKUP($B38,手順1!$B$19:$G$105,6,FALSE)="","",VLOOKUP($B38,手順1!$B$19:$G$105,6,FALSE)))</f>
        <v/>
      </c>
      <c r="H38" s="11" t="str">
        <f t="shared" si="1"/>
        <v/>
      </c>
      <c r="I38" s="21"/>
      <c r="J38" s="4"/>
      <c r="K38" s="4"/>
      <c r="L38" s="151"/>
      <c r="M38" s="157"/>
      <c r="N38" s="4"/>
      <c r="O38" s="4"/>
      <c r="P38" s="158"/>
      <c r="Q38" s="154"/>
      <c r="W38" s="1">
        <v>27</v>
      </c>
      <c r="X38" s="1" t="str">
        <f t="shared" si="2"/>
        <v/>
      </c>
      <c r="Y38" s="1">
        <f t="shared" si="3"/>
        <v>0</v>
      </c>
      <c r="AB38" s="1" t="str">
        <f t="shared" si="4"/>
        <v/>
      </c>
      <c r="AC38" s="1">
        <f t="shared" si="5"/>
        <v>0</v>
      </c>
    </row>
    <row r="39" spans="1:29" x14ac:dyDescent="0.4">
      <c r="A39" s="1" t="str">
        <f t="shared" si="0"/>
        <v/>
      </c>
      <c r="B39" s="8"/>
      <c r="C39" s="10" t="str">
        <f>IF($B39="","",VLOOKUP($B39,手順1!$B$19:$G$105,2,FALSE))</f>
        <v/>
      </c>
      <c r="D39" s="10" t="str">
        <f>IF($B39="","",VLOOKUP($B39,手順1!$B$19:$G$105,3,FALSE))</f>
        <v/>
      </c>
      <c r="E39" s="10" t="str">
        <f>IF($B39="","",VLOOKUP($B39,手順1!$B$19:$G$105,4,FALSE))</f>
        <v/>
      </c>
      <c r="F39" s="10" t="str">
        <f>IF($B39="","",VLOOKUP($B39,手順1!$B$19:$G$105,5,FALSE))</f>
        <v/>
      </c>
      <c r="G39" s="10" t="str">
        <f>IF($B39="","",IF(VLOOKUP($B39,手順1!$B$19:$G$105,6,FALSE)="","",VLOOKUP($B39,手順1!$B$19:$G$105,6,FALSE)))</f>
        <v/>
      </c>
      <c r="H39" s="11" t="str">
        <f t="shared" si="1"/>
        <v/>
      </c>
      <c r="I39" s="21"/>
      <c r="J39" s="4"/>
      <c r="K39" s="4"/>
      <c r="L39" s="151"/>
      <c r="M39" s="157"/>
      <c r="N39" s="4"/>
      <c r="O39" s="4"/>
      <c r="P39" s="158"/>
      <c r="Q39" s="154"/>
      <c r="W39" s="1">
        <v>28</v>
      </c>
      <c r="X39" s="1" t="str">
        <f t="shared" si="2"/>
        <v/>
      </c>
      <c r="Y39" s="1">
        <f t="shared" si="3"/>
        <v>0</v>
      </c>
      <c r="AB39" s="1" t="str">
        <f t="shared" si="4"/>
        <v/>
      </c>
      <c r="AC39" s="1">
        <f t="shared" si="5"/>
        <v>0</v>
      </c>
    </row>
    <row r="40" spans="1:29" x14ac:dyDescent="0.4">
      <c r="A40" s="1" t="str">
        <f t="shared" si="0"/>
        <v/>
      </c>
      <c r="B40" s="8"/>
      <c r="C40" s="10" t="str">
        <f>IF($B40="","",VLOOKUP($B40,手順1!$B$19:$G$105,2,FALSE))</f>
        <v/>
      </c>
      <c r="D40" s="10" t="str">
        <f>IF($B40="","",VLOOKUP($B40,手順1!$B$19:$G$105,3,FALSE))</f>
        <v/>
      </c>
      <c r="E40" s="10" t="str">
        <f>IF($B40="","",VLOOKUP($B40,手順1!$B$19:$G$105,4,FALSE))</f>
        <v/>
      </c>
      <c r="F40" s="10" t="str">
        <f>IF($B40="","",VLOOKUP($B40,手順1!$B$19:$G$105,5,FALSE))</f>
        <v/>
      </c>
      <c r="G40" s="10" t="str">
        <f>IF($B40="","",IF(VLOOKUP($B40,手順1!$B$19:$G$105,6,FALSE)="","",VLOOKUP($B40,手順1!$B$19:$G$105,6,FALSE)))</f>
        <v/>
      </c>
      <c r="H40" s="11" t="str">
        <f t="shared" si="1"/>
        <v/>
      </c>
      <c r="I40" s="21"/>
      <c r="J40" s="4"/>
      <c r="K40" s="4"/>
      <c r="L40" s="151"/>
      <c r="M40" s="157"/>
      <c r="N40" s="4"/>
      <c r="O40" s="4"/>
      <c r="P40" s="158"/>
      <c r="Q40" s="154"/>
      <c r="W40" s="1">
        <v>29</v>
      </c>
      <c r="X40" s="1" t="str">
        <f t="shared" si="2"/>
        <v/>
      </c>
      <c r="Y40" s="1">
        <f t="shared" si="3"/>
        <v>0</v>
      </c>
      <c r="AB40" s="1" t="str">
        <f t="shared" si="4"/>
        <v/>
      </c>
      <c r="AC40" s="1">
        <f t="shared" si="5"/>
        <v>0</v>
      </c>
    </row>
    <row r="41" spans="1:29" x14ac:dyDescent="0.4">
      <c r="A41" s="1" t="str">
        <f t="shared" si="0"/>
        <v/>
      </c>
      <c r="B41" s="8"/>
      <c r="C41" s="10" t="str">
        <f>IF($B41="","",VLOOKUP($B41,手順1!$B$19:$G$105,2,FALSE))</f>
        <v/>
      </c>
      <c r="D41" s="10" t="str">
        <f>IF($B41="","",VLOOKUP($B41,手順1!$B$19:$G$105,3,FALSE))</f>
        <v/>
      </c>
      <c r="E41" s="10" t="str">
        <f>IF($B41="","",VLOOKUP($B41,手順1!$B$19:$G$105,4,FALSE))</f>
        <v/>
      </c>
      <c r="F41" s="10" t="str">
        <f>IF($B41="","",VLOOKUP($B41,手順1!$B$19:$G$105,5,FALSE))</f>
        <v/>
      </c>
      <c r="G41" s="10" t="str">
        <f>IF($B41="","",IF(VLOOKUP($B41,手順1!$B$19:$G$105,6,FALSE)="","",VLOOKUP($B41,手順1!$B$19:$G$105,6,FALSE)))</f>
        <v/>
      </c>
      <c r="H41" s="11" t="str">
        <f t="shared" si="1"/>
        <v/>
      </c>
      <c r="I41" s="21"/>
      <c r="J41" s="4"/>
      <c r="K41" s="4"/>
      <c r="L41" s="151"/>
      <c r="M41" s="157"/>
      <c r="N41" s="4"/>
      <c r="O41" s="4"/>
      <c r="P41" s="158"/>
      <c r="Q41" s="154"/>
      <c r="W41" s="1">
        <v>30</v>
      </c>
      <c r="X41" s="1" t="str">
        <f t="shared" si="2"/>
        <v/>
      </c>
      <c r="Y41" s="1">
        <f t="shared" si="3"/>
        <v>0</v>
      </c>
      <c r="AB41" s="1" t="str">
        <f t="shared" si="4"/>
        <v/>
      </c>
      <c r="AC41" s="1">
        <f t="shared" si="5"/>
        <v>0</v>
      </c>
    </row>
    <row r="42" spans="1:29" x14ac:dyDescent="0.4">
      <c r="A42" s="1" t="str">
        <f t="shared" si="0"/>
        <v/>
      </c>
      <c r="B42" s="8"/>
      <c r="C42" s="10" t="str">
        <f>IF($B42="","",VLOOKUP($B42,手順1!$B$19:$G$105,2,FALSE))</f>
        <v/>
      </c>
      <c r="D42" s="10" t="str">
        <f>IF($B42="","",VLOOKUP($B42,手順1!$B$19:$G$105,3,FALSE))</f>
        <v/>
      </c>
      <c r="E42" s="10" t="str">
        <f>IF($B42="","",VLOOKUP($B42,手順1!$B$19:$G$105,4,FALSE))</f>
        <v/>
      </c>
      <c r="F42" s="10" t="str">
        <f>IF($B42="","",VLOOKUP($B42,手順1!$B$19:$G$105,5,FALSE))</f>
        <v/>
      </c>
      <c r="G42" s="10" t="str">
        <f>IF($B42="","",IF(VLOOKUP($B42,手順1!$B$19:$G$105,6,FALSE)="","",VLOOKUP($B42,手順1!$B$19:$G$105,6,FALSE)))</f>
        <v/>
      </c>
      <c r="H42" s="11" t="str">
        <f t="shared" si="1"/>
        <v/>
      </c>
      <c r="I42" s="21"/>
      <c r="J42" s="4"/>
      <c r="K42" s="4"/>
      <c r="L42" s="151"/>
      <c r="M42" s="157"/>
      <c r="N42" s="4"/>
      <c r="O42" s="4"/>
      <c r="P42" s="158"/>
      <c r="Q42" s="154"/>
      <c r="W42" s="1">
        <v>31</v>
      </c>
      <c r="X42" s="1" t="str">
        <f t="shared" si="2"/>
        <v/>
      </c>
      <c r="Y42" s="1">
        <f t="shared" si="3"/>
        <v>0</v>
      </c>
      <c r="AB42" s="1" t="str">
        <f t="shared" si="4"/>
        <v/>
      </c>
      <c r="AC42" s="1">
        <f t="shared" si="5"/>
        <v>0</v>
      </c>
    </row>
    <row r="43" spans="1:29" x14ac:dyDescent="0.4">
      <c r="A43" s="1" t="str">
        <f t="shared" si="0"/>
        <v/>
      </c>
      <c r="B43" s="8"/>
      <c r="C43" s="10" t="str">
        <f>IF($B43="","",VLOOKUP($B43,手順1!$B$19:$G$105,2,FALSE))</f>
        <v/>
      </c>
      <c r="D43" s="10" t="str">
        <f>IF($B43="","",VLOOKUP($B43,手順1!$B$19:$G$105,3,FALSE))</f>
        <v/>
      </c>
      <c r="E43" s="10" t="str">
        <f>IF($B43="","",VLOOKUP($B43,手順1!$B$19:$G$105,4,FALSE))</f>
        <v/>
      </c>
      <c r="F43" s="10" t="str">
        <f>IF($B43="","",VLOOKUP($B43,手順1!$B$19:$G$105,5,FALSE))</f>
        <v/>
      </c>
      <c r="G43" s="10" t="str">
        <f>IF($B43="","",IF(VLOOKUP($B43,手順1!$B$19:$G$105,6,FALSE)="","",VLOOKUP($B43,手順1!$B$19:$G$105,6,FALSE)))</f>
        <v/>
      </c>
      <c r="H43" s="11" t="str">
        <f t="shared" si="1"/>
        <v/>
      </c>
      <c r="I43" s="21"/>
      <c r="J43" s="4"/>
      <c r="K43" s="4"/>
      <c r="L43" s="151"/>
      <c r="M43" s="157"/>
      <c r="N43" s="4"/>
      <c r="O43" s="4"/>
      <c r="P43" s="158"/>
      <c r="Q43" s="154"/>
      <c r="W43" s="1">
        <v>32</v>
      </c>
      <c r="X43" s="1" t="str">
        <f t="shared" si="2"/>
        <v/>
      </c>
      <c r="Y43" s="1">
        <f t="shared" si="3"/>
        <v>0</v>
      </c>
      <c r="AB43" s="1" t="str">
        <f t="shared" si="4"/>
        <v/>
      </c>
      <c r="AC43" s="1">
        <f t="shared" si="5"/>
        <v>0</v>
      </c>
    </row>
    <row r="44" spans="1:29" x14ac:dyDescent="0.4">
      <c r="A44" s="1" t="str">
        <f t="shared" ref="A44:A75" si="6">IF(B44="","",W44)</f>
        <v/>
      </c>
      <c r="B44" s="8"/>
      <c r="C44" s="10" t="str">
        <f>IF($B44="","",VLOOKUP($B44,手順1!$B$19:$G$105,2,FALSE))</f>
        <v/>
      </c>
      <c r="D44" s="10" t="str">
        <f>IF($B44="","",VLOOKUP($B44,手順1!$B$19:$G$105,3,FALSE))</f>
        <v/>
      </c>
      <c r="E44" s="10" t="str">
        <f>IF($B44="","",VLOOKUP($B44,手順1!$B$19:$G$105,4,FALSE))</f>
        <v/>
      </c>
      <c r="F44" s="10" t="str">
        <f>IF($B44="","",VLOOKUP($B44,手順1!$B$19:$G$105,5,FALSE))</f>
        <v/>
      </c>
      <c r="G44" s="10" t="str">
        <f>IF($B44="","",IF(VLOOKUP($B44,手順1!$B$19:$G$105,6,FALSE)="","",VLOOKUP($B44,手順1!$B$19:$G$105,6,FALSE)))</f>
        <v/>
      </c>
      <c r="H44" s="11" t="str">
        <f t="shared" ref="H44:H75" si="7">IF(B44="","","男")</f>
        <v/>
      </c>
      <c r="I44" s="21"/>
      <c r="J44" s="4"/>
      <c r="K44" s="4"/>
      <c r="L44" s="151"/>
      <c r="M44" s="157"/>
      <c r="N44" s="4"/>
      <c r="O44" s="4"/>
      <c r="P44" s="158"/>
      <c r="Q44" s="154"/>
      <c r="W44" s="1">
        <v>33</v>
      </c>
      <c r="X44" s="1" t="str">
        <f t="shared" ref="X44:X75" si="8">IF(B44="","",W44)</f>
        <v/>
      </c>
      <c r="Y44" s="1">
        <f t="shared" ref="Y44:Y75" si="9">COUNTIF(B$12:B$107,B44)</f>
        <v>0</v>
      </c>
      <c r="AB44" s="1" t="str">
        <f t="shared" si="4"/>
        <v/>
      </c>
      <c r="AC44" s="1">
        <f t="shared" si="5"/>
        <v>0</v>
      </c>
    </row>
    <row r="45" spans="1:29" x14ac:dyDescent="0.4">
      <c r="A45" s="1" t="str">
        <f t="shared" si="6"/>
        <v/>
      </c>
      <c r="B45" s="8"/>
      <c r="C45" s="10" t="str">
        <f>IF($B45="","",VLOOKUP($B45,手順1!$B$19:$G$105,2,FALSE))</f>
        <v/>
      </c>
      <c r="D45" s="10" t="str">
        <f>IF($B45="","",VLOOKUP($B45,手順1!$B$19:$G$105,3,FALSE))</f>
        <v/>
      </c>
      <c r="E45" s="10" t="str">
        <f>IF($B45="","",VLOOKUP($B45,手順1!$B$19:$G$105,4,FALSE))</f>
        <v/>
      </c>
      <c r="F45" s="10" t="str">
        <f>IF($B45="","",VLOOKUP($B45,手順1!$B$19:$G$105,5,FALSE))</f>
        <v/>
      </c>
      <c r="G45" s="10" t="str">
        <f>IF($B45="","",IF(VLOOKUP($B45,手順1!$B$19:$G$105,6,FALSE)="","",VLOOKUP($B45,手順1!$B$19:$G$105,6,FALSE)))</f>
        <v/>
      </c>
      <c r="H45" s="11" t="str">
        <f t="shared" si="7"/>
        <v/>
      </c>
      <c r="I45" s="21"/>
      <c r="J45" s="4"/>
      <c r="K45" s="4"/>
      <c r="L45" s="151"/>
      <c r="M45" s="157"/>
      <c r="N45" s="4"/>
      <c r="O45" s="4"/>
      <c r="P45" s="158"/>
      <c r="Q45" s="154"/>
      <c r="W45" s="1">
        <v>34</v>
      </c>
      <c r="X45" s="1" t="str">
        <f t="shared" si="8"/>
        <v/>
      </c>
      <c r="Y45" s="1">
        <f t="shared" si="9"/>
        <v>0</v>
      </c>
      <c r="AB45" s="1" t="str">
        <f t="shared" ref="AB45:AB76" si="10">IF(AD45="","",COUNTIF(I$12:I$107,AD45))</f>
        <v/>
      </c>
      <c r="AC45" s="1">
        <f t="shared" si="5"/>
        <v>0</v>
      </c>
    </row>
    <row r="46" spans="1:29" x14ac:dyDescent="0.4">
      <c r="A46" s="1" t="str">
        <f t="shared" si="6"/>
        <v/>
      </c>
      <c r="B46" s="8"/>
      <c r="C46" s="10" t="str">
        <f>IF($B46="","",VLOOKUP($B46,手順1!$B$19:$G$105,2,FALSE))</f>
        <v/>
      </c>
      <c r="D46" s="10" t="str">
        <f>IF($B46="","",VLOOKUP($B46,手順1!$B$19:$G$105,3,FALSE))</f>
        <v/>
      </c>
      <c r="E46" s="10" t="str">
        <f>IF($B46="","",VLOOKUP($B46,手順1!$B$19:$G$105,4,FALSE))</f>
        <v/>
      </c>
      <c r="F46" s="10" t="str">
        <f>IF($B46="","",VLOOKUP($B46,手順1!$B$19:$G$105,5,FALSE))</f>
        <v/>
      </c>
      <c r="G46" s="10" t="str">
        <f>IF($B46="","",IF(VLOOKUP($B46,手順1!$B$19:$G$105,6,FALSE)="","",VLOOKUP($B46,手順1!$B$19:$G$105,6,FALSE)))</f>
        <v/>
      </c>
      <c r="H46" s="11" t="str">
        <f t="shared" si="7"/>
        <v/>
      </c>
      <c r="I46" s="21"/>
      <c r="J46" s="4"/>
      <c r="K46" s="4"/>
      <c r="L46" s="151"/>
      <c r="M46" s="157"/>
      <c r="N46" s="4"/>
      <c r="O46" s="4"/>
      <c r="P46" s="158"/>
      <c r="Q46" s="154"/>
      <c r="W46" s="1">
        <v>35</v>
      </c>
      <c r="X46" s="1" t="str">
        <f t="shared" si="8"/>
        <v/>
      </c>
      <c r="Y46" s="1">
        <f t="shared" si="9"/>
        <v>0</v>
      </c>
      <c r="AB46" s="1" t="str">
        <f t="shared" si="10"/>
        <v/>
      </c>
      <c r="AC46" s="1">
        <f t="shared" si="5"/>
        <v>0</v>
      </c>
    </row>
    <row r="47" spans="1:29" x14ac:dyDescent="0.4">
      <c r="A47" s="1" t="str">
        <f t="shared" si="6"/>
        <v/>
      </c>
      <c r="B47" s="8"/>
      <c r="C47" s="10" t="str">
        <f>IF($B47="","",VLOOKUP($B47,手順1!$B$19:$G$105,2,FALSE))</f>
        <v/>
      </c>
      <c r="D47" s="10" t="str">
        <f>IF($B47="","",VLOOKUP($B47,手順1!$B$19:$G$105,3,FALSE))</f>
        <v/>
      </c>
      <c r="E47" s="10" t="str">
        <f>IF($B47="","",VLOOKUP($B47,手順1!$B$19:$G$105,4,FALSE))</f>
        <v/>
      </c>
      <c r="F47" s="10" t="str">
        <f>IF($B47="","",VLOOKUP($B47,手順1!$B$19:$G$105,5,FALSE))</f>
        <v/>
      </c>
      <c r="G47" s="10" t="str">
        <f>IF($B47="","",IF(VLOOKUP($B47,手順1!$B$19:$G$105,6,FALSE)="","",VLOOKUP($B47,手順1!$B$19:$G$105,6,FALSE)))</f>
        <v/>
      </c>
      <c r="H47" s="11" t="str">
        <f t="shared" si="7"/>
        <v/>
      </c>
      <c r="I47" s="21"/>
      <c r="J47" s="4"/>
      <c r="K47" s="4"/>
      <c r="L47" s="151"/>
      <c r="M47" s="157"/>
      <c r="N47" s="4"/>
      <c r="O47" s="4"/>
      <c r="P47" s="158"/>
      <c r="Q47" s="154"/>
      <c r="W47" s="1">
        <v>36</v>
      </c>
      <c r="X47" s="1" t="str">
        <f t="shared" si="8"/>
        <v/>
      </c>
      <c r="Y47" s="1">
        <f t="shared" si="9"/>
        <v>0</v>
      </c>
      <c r="AB47" s="1" t="str">
        <f t="shared" si="10"/>
        <v/>
      </c>
      <c r="AC47" s="1">
        <f t="shared" si="5"/>
        <v>0</v>
      </c>
    </row>
    <row r="48" spans="1:29" x14ac:dyDescent="0.4">
      <c r="A48" s="1" t="str">
        <f t="shared" si="6"/>
        <v/>
      </c>
      <c r="B48" s="8"/>
      <c r="C48" s="10" t="str">
        <f>IF($B48="","",VLOOKUP($B48,手順1!$B$19:$G$105,2,FALSE))</f>
        <v/>
      </c>
      <c r="D48" s="10" t="str">
        <f>IF($B48="","",VLOOKUP($B48,手順1!$B$19:$G$105,3,FALSE))</f>
        <v/>
      </c>
      <c r="E48" s="10" t="str">
        <f>IF($B48="","",VLOOKUP($B48,手順1!$B$19:$G$105,4,FALSE))</f>
        <v/>
      </c>
      <c r="F48" s="10" t="str">
        <f>IF($B48="","",VLOOKUP($B48,手順1!$B$19:$G$105,5,FALSE))</f>
        <v/>
      </c>
      <c r="G48" s="10" t="str">
        <f>IF($B48="","",IF(VLOOKUP($B48,手順1!$B$19:$G$105,6,FALSE)="","",VLOOKUP($B48,手順1!$B$19:$G$105,6,FALSE)))</f>
        <v/>
      </c>
      <c r="H48" s="11" t="str">
        <f t="shared" si="7"/>
        <v/>
      </c>
      <c r="I48" s="21"/>
      <c r="J48" s="4"/>
      <c r="K48" s="4"/>
      <c r="L48" s="151"/>
      <c r="M48" s="157"/>
      <c r="N48" s="4"/>
      <c r="O48" s="4"/>
      <c r="P48" s="158"/>
      <c r="Q48" s="154"/>
      <c r="W48" s="1">
        <v>37</v>
      </c>
      <c r="X48" s="1" t="str">
        <f t="shared" si="8"/>
        <v/>
      </c>
      <c r="Y48" s="1">
        <f t="shared" si="9"/>
        <v>0</v>
      </c>
      <c r="AB48" s="1" t="str">
        <f t="shared" si="10"/>
        <v/>
      </c>
      <c r="AC48" s="1">
        <f t="shared" si="5"/>
        <v>0</v>
      </c>
    </row>
    <row r="49" spans="1:29" x14ac:dyDescent="0.4">
      <c r="A49" s="1" t="str">
        <f t="shared" si="6"/>
        <v/>
      </c>
      <c r="B49" s="8"/>
      <c r="C49" s="10" t="str">
        <f>IF($B49="","",VLOOKUP($B49,手順1!$B$19:$G$105,2,FALSE))</f>
        <v/>
      </c>
      <c r="D49" s="10" t="str">
        <f>IF($B49="","",VLOOKUP($B49,手順1!$B$19:$G$105,3,FALSE))</f>
        <v/>
      </c>
      <c r="E49" s="10" t="str">
        <f>IF($B49="","",VLOOKUP($B49,手順1!$B$19:$G$105,4,FALSE))</f>
        <v/>
      </c>
      <c r="F49" s="10" t="str">
        <f>IF($B49="","",VLOOKUP($B49,手順1!$B$19:$G$105,5,FALSE))</f>
        <v/>
      </c>
      <c r="G49" s="10" t="str">
        <f>IF($B49="","",IF(VLOOKUP($B49,手順1!$B$19:$G$105,6,FALSE)="","",VLOOKUP($B49,手順1!$B$19:$G$105,6,FALSE)))</f>
        <v/>
      </c>
      <c r="H49" s="11" t="str">
        <f t="shared" si="7"/>
        <v/>
      </c>
      <c r="I49" s="21"/>
      <c r="J49" s="4"/>
      <c r="K49" s="4"/>
      <c r="L49" s="151"/>
      <c r="M49" s="157"/>
      <c r="N49" s="4"/>
      <c r="O49" s="4"/>
      <c r="P49" s="158"/>
      <c r="Q49" s="154"/>
      <c r="W49" s="1">
        <v>38</v>
      </c>
      <c r="X49" s="1" t="str">
        <f t="shared" si="8"/>
        <v/>
      </c>
      <c r="Y49" s="1">
        <f t="shared" si="9"/>
        <v>0</v>
      </c>
      <c r="AB49" s="1" t="str">
        <f t="shared" si="10"/>
        <v/>
      </c>
      <c r="AC49" s="1">
        <f t="shared" si="5"/>
        <v>0</v>
      </c>
    </row>
    <row r="50" spans="1:29" x14ac:dyDescent="0.4">
      <c r="A50" s="1" t="str">
        <f t="shared" si="6"/>
        <v/>
      </c>
      <c r="B50" s="8"/>
      <c r="C50" s="10" t="str">
        <f>IF($B50="","",VLOOKUP($B50,手順1!$B$19:$G$105,2,FALSE))</f>
        <v/>
      </c>
      <c r="D50" s="10" t="str">
        <f>IF($B50="","",VLOOKUP($B50,手順1!$B$19:$G$105,3,FALSE))</f>
        <v/>
      </c>
      <c r="E50" s="10" t="str">
        <f>IF($B50="","",VLOOKUP($B50,手順1!$B$19:$G$105,4,FALSE))</f>
        <v/>
      </c>
      <c r="F50" s="10" t="str">
        <f>IF($B50="","",VLOOKUP($B50,手順1!$B$19:$G$105,5,FALSE))</f>
        <v/>
      </c>
      <c r="G50" s="10" t="str">
        <f>IF($B50="","",IF(VLOOKUP($B50,手順1!$B$19:$G$105,6,FALSE)="","",VLOOKUP($B50,手順1!$B$19:$G$105,6,FALSE)))</f>
        <v/>
      </c>
      <c r="H50" s="11" t="str">
        <f t="shared" si="7"/>
        <v/>
      </c>
      <c r="I50" s="21"/>
      <c r="J50" s="4"/>
      <c r="K50" s="4"/>
      <c r="L50" s="151"/>
      <c r="M50" s="157"/>
      <c r="N50" s="4"/>
      <c r="O50" s="4"/>
      <c r="P50" s="158"/>
      <c r="Q50" s="154"/>
      <c r="W50" s="1">
        <v>39</v>
      </c>
      <c r="X50" s="1" t="str">
        <f t="shared" si="8"/>
        <v/>
      </c>
      <c r="Y50" s="1">
        <f t="shared" si="9"/>
        <v>0</v>
      </c>
      <c r="AB50" s="1" t="str">
        <f t="shared" si="10"/>
        <v/>
      </c>
      <c r="AC50" s="1">
        <f t="shared" si="5"/>
        <v>0</v>
      </c>
    </row>
    <row r="51" spans="1:29" x14ac:dyDescent="0.4">
      <c r="A51" s="1" t="str">
        <f t="shared" si="6"/>
        <v/>
      </c>
      <c r="B51" s="8"/>
      <c r="C51" s="10" t="str">
        <f>IF($B51="","",VLOOKUP($B51,手順1!$B$19:$G$105,2,FALSE))</f>
        <v/>
      </c>
      <c r="D51" s="10" t="str">
        <f>IF($B51="","",VLOOKUP($B51,手順1!$B$19:$G$105,3,FALSE))</f>
        <v/>
      </c>
      <c r="E51" s="10" t="str">
        <f>IF($B51="","",VLOOKUP($B51,手順1!$B$19:$G$105,4,FALSE))</f>
        <v/>
      </c>
      <c r="F51" s="10" t="str">
        <f>IF($B51="","",VLOOKUP($B51,手順1!$B$19:$G$105,5,FALSE))</f>
        <v/>
      </c>
      <c r="G51" s="10" t="str">
        <f>IF($B51="","",IF(VLOOKUP($B51,手順1!$B$19:$G$105,6,FALSE)="","",VLOOKUP($B51,手順1!$B$19:$G$105,6,FALSE)))</f>
        <v/>
      </c>
      <c r="H51" s="11" t="str">
        <f t="shared" si="7"/>
        <v/>
      </c>
      <c r="I51" s="21"/>
      <c r="J51" s="4"/>
      <c r="K51" s="4"/>
      <c r="L51" s="151"/>
      <c r="M51" s="157"/>
      <c r="N51" s="4"/>
      <c r="O51" s="4"/>
      <c r="P51" s="158"/>
      <c r="Q51" s="154"/>
      <c r="W51" s="1">
        <v>40</v>
      </c>
      <c r="X51" s="1" t="str">
        <f t="shared" si="8"/>
        <v/>
      </c>
      <c r="Y51" s="1">
        <f t="shared" si="9"/>
        <v>0</v>
      </c>
      <c r="AB51" s="1" t="str">
        <f t="shared" si="10"/>
        <v/>
      </c>
      <c r="AC51" s="1">
        <f t="shared" si="5"/>
        <v>0</v>
      </c>
    </row>
    <row r="52" spans="1:29" x14ac:dyDescent="0.4">
      <c r="A52" s="1" t="str">
        <f t="shared" si="6"/>
        <v/>
      </c>
      <c r="B52" s="8"/>
      <c r="C52" s="10" t="str">
        <f>IF($B52="","",VLOOKUP($B52,手順1!$B$19:$G$105,2,FALSE))</f>
        <v/>
      </c>
      <c r="D52" s="10" t="str">
        <f>IF($B52="","",VLOOKUP($B52,手順1!$B$19:$G$105,3,FALSE))</f>
        <v/>
      </c>
      <c r="E52" s="10" t="str">
        <f>IF($B52="","",VLOOKUP($B52,手順1!$B$19:$G$105,4,FALSE))</f>
        <v/>
      </c>
      <c r="F52" s="10" t="str">
        <f>IF($B52="","",VLOOKUP($B52,手順1!$B$19:$G$105,5,FALSE))</f>
        <v/>
      </c>
      <c r="G52" s="10" t="str">
        <f>IF($B52="","",IF(VLOOKUP($B52,手順1!$B$19:$G$105,6,FALSE)="","",VLOOKUP($B52,手順1!$B$19:$G$105,6,FALSE)))</f>
        <v/>
      </c>
      <c r="H52" s="11" t="str">
        <f t="shared" si="7"/>
        <v/>
      </c>
      <c r="I52" s="21"/>
      <c r="J52" s="4"/>
      <c r="K52" s="4"/>
      <c r="L52" s="151"/>
      <c r="M52" s="157"/>
      <c r="N52" s="4"/>
      <c r="O52" s="4"/>
      <c r="P52" s="158"/>
      <c r="Q52" s="154"/>
      <c r="W52" s="1">
        <v>41</v>
      </c>
      <c r="X52" s="1" t="str">
        <f t="shared" si="8"/>
        <v/>
      </c>
      <c r="Y52" s="1">
        <f t="shared" si="9"/>
        <v>0</v>
      </c>
      <c r="AB52" s="1" t="str">
        <f t="shared" si="10"/>
        <v/>
      </c>
      <c r="AC52" s="1">
        <f t="shared" si="5"/>
        <v>0</v>
      </c>
    </row>
    <row r="53" spans="1:29" x14ac:dyDescent="0.4">
      <c r="A53" s="1" t="str">
        <f t="shared" si="6"/>
        <v/>
      </c>
      <c r="B53" s="8"/>
      <c r="C53" s="10" t="str">
        <f>IF($B53="","",VLOOKUP($B53,手順1!$B$19:$G$105,2,FALSE))</f>
        <v/>
      </c>
      <c r="D53" s="10" t="str">
        <f>IF($B53="","",VLOOKUP($B53,手順1!$B$19:$G$105,3,FALSE))</f>
        <v/>
      </c>
      <c r="E53" s="10" t="str">
        <f>IF($B53="","",VLOOKUP($B53,手順1!$B$19:$G$105,4,FALSE))</f>
        <v/>
      </c>
      <c r="F53" s="10" t="str">
        <f>IF($B53="","",VLOOKUP($B53,手順1!$B$19:$G$105,5,FALSE))</f>
        <v/>
      </c>
      <c r="G53" s="10" t="str">
        <f>IF($B53="","",IF(VLOOKUP($B53,手順1!$B$19:$G$105,6,FALSE)="","",VLOOKUP($B53,手順1!$B$19:$G$105,6,FALSE)))</f>
        <v/>
      </c>
      <c r="H53" s="11" t="str">
        <f t="shared" si="7"/>
        <v/>
      </c>
      <c r="I53" s="21"/>
      <c r="J53" s="4"/>
      <c r="K53" s="4"/>
      <c r="L53" s="151"/>
      <c r="M53" s="157"/>
      <c r="N53" s="4"/>
      <c r="O53" s="4"/>
      <c r="P53" s="158"/>
      <c r="Q53" s="154"/>
      <c r="W53" s="1">
        <v>42</v>
      </c>
      <c r="X53" s="1" t="str">
        <f t="shared" si="8"/>
        <v/>
      </c>
      <c r="Y53" s="1">
        <f t="shared" si="9"/>
        <v>0</v>
      </c>
      <c r="AB53" s="1" t="str">
        <f t="shared" si="10"/>
        <v/>
      </c>
      <c r="AC53" s="1">
        <f t="shared" si="5"/>
        <v>0</v>
      </c>
    </row>
    <row r="54" spans="1:29" x14ac:dyDescent="0.4">
      <c r="A54" s="1" t="str">
        <f t="shared" si="6"/>
        <v/>
      </c>
      <c r="B54" s="8"/>
      <c r="C54" s="10" t="str">
        <f>IF($B54="","",VLOOKUP($B54,手順1!$B$19:$G$105,2,FALSE))</f>
        <v/>
      </c>
      <c r="D54" s="10" t="str">
        <f>IF($B54="","",VLOOKUP($B54,手順1!$B$19:$G$105,3,FALSE))</f>
        <v/>
      </c>
      <c r="E54" s="10" t="str">
        <f>IF($B54="","",VLOOKUP($B54,手順1!$B$19:$G$105,4,FALSE))</f>
        <v/>
      </c>
      <c r="F54" s="10" t="str">
        <f>IF($B54="","",VLOOKUP($B54,手順1!$B$19:$G$105,5,FALSE))</f>
        <v/>
      </c>
      <c r="G54" s="10" t="str">
        <f>IF($B54="","",IF(VLOOKUP($B54,手順1!$B$19:$G$105,6,FALSE)="","",VLOOKUP($B54,手順1!$B$19:$G$105,6,FALSE)))</f>
        <v/>
      </c>
      <c r="H54" s="11" t="str">
        <f t="shared" si="7"/>
        <v/>
      </c>
      <c r="I54" s="21"/>
      <c r="J54" s="4"/>
      <c r="K54" s="4"/>
      <c r="L54" s="151"/>
      <c r="M54" s="157"/>
      <c r="N54" s="4"/>
      <c r="O54" s="4"/>
      <c r="P54" s="158"/>
      <c r="Q54" s="154"/>
      <c r="W54" s="1">
        <v>43</v>
      </c>
      <c r="X54" s="1" t="str">
        <f t="shared" si="8"/>
        <v/>
      </c>
      <c r="Y54" s="1">
        <f t="shared" si="9"/>
        <v>0</v>
      </c>
      <c r="AB54" s="1" t="str">
        <f t="shared" si="10"/>
        <v/>
      </c>
      <c r="AC54" s="1">
        <f t="shared" si="5"/>
        <v>0</v>
      </c>
    </row>
    <row r="55" spans="1:29" x14ac:dyDescent="0.4">
      <c r="A55" s="1" t="str">
        <f t="shared" si="6"/>
        <v/>
      </c>
      <c r="B55" s="8"/>
      <c r="C55" s="10" t="str">
        <f>IF($B55="","",VLOOKUP($B55,手順1!$B$19:$G$105,2,FALSE))</f>
        <v/>
      </c>
      <c r="D55" s="10" t="str">
        <f>IF($B55="","",VLOOKUP($B55,手順1!$B$19:$G$105,3,FALSE))</f>
        <v/>
      </c>
      <c r="E55" s="10" t="str">
        <f>IF($B55="","",VLOOKUP($B55,手順1!$B$19:$G$105,4,FALSE))</f>
        <v/>
      </c>
      <c r="F55" s="10" t="str">
        <f>IF($B55="","",VLOOKUP($B55,手順1!$B$19:$G$105,5,FALSE))</f>
        <v/>
      </c>
      <c r="G55" s="10" t="str">
        <f>IF($B55="","",IF(VLOOKUP($B55,手順1!$B$19:$G$105,6,FALSE)="","",VLOOKUP($B55,手順1!$B$19:$G$105,6,FALSE)))</f>
        <v/>
      </c>
      <c r="H55" s="11" t="str">
        <f t="shared" si="7"/>
        <v/>
      </c>
      <c r="I55" s="21"/>
      <c r="J55" s="4"/>
      <c r="K55" s="4"/>
      <c r="L55" s="151"/>
      <c r="M55" s="157"/>
      <c r="N55" s="4"/>
      <c r="O55" s="4"/>
      <c r="P55" s="158"/>
      <c r="Q55" s="154"/>
      <c r="W55" s="1">
        <v>44</v>
      </c>
      <c r="X55" s="1" t="str">
        <f t="shared" si="8"/>
        <v/>
      </c>
      <c r="Y55" s="1">
        <f t="shared" si="9"/>
        <v>0</v>
      </c>
      <c r="AB55" s="1" t="str">
        <f t="shared" si="10"/>
        <v/>
      </c>
      <c r="AC55" s="1">
        <f t="shared" si="5"/>
        <v>0</v>
      </c>
    </row>
    <row r="56" spans="1:29" x14ac:dyDescent="0.4">
      <c r="A56" s="1" t="str">
        <f t="shared" si="6"/>
        <v/>
      </c>
      <c r="B56" s="8"/>
      <c r="C56" s="10" t="str">
        <f>IF($B56="","",VLOOKUP($B56,手順1!$B$19:$G$105,2,FALSE))</f>
        <v/>
      </c>
      <c r="D56" s="10" t="str">
        <f>IF($B56="","",VLOOKUP($B56,手順1!$B$19:$G$105,3,FALSE))</f>
        <v/>
      </c>
      <c r="E56" s="10" t="str">
        <f>IF($B56="","",VLOOKUP($B56,手順1!$B$19:$G$105,4,FALSE))</f>
        <v/>
      </c>
      <c r="F56" s="10" t="str">
        <f>IF($B56="","",VLOOKUP($B56,手順1!$B$19:$G$105,5,FALSE))</f>
        <v/>
      </c>
      <c r="G56" s="10" t="str">
        <f>IF($B56="","",IF(VLOOKUP($B56,手順1!$B$19:$G$105,6,FALSE)="","",VLOOKUP($B56,手順1!$B$19:$G$105,6,FALSE)))</f>
        <v/>
      </c>
      <c r="H56" s="11" t="str">
        <f t="shared" si="7"/>
        <v/>
      </c>
      <c r="I56" s="21"/>
      <c r="J56" s="4"/>
      <c r="K56" s="4"/>
      <c r="L56" s="151"/>
      <c r="M56" s="157"/>
      <c r="N56" s="4"/>
      <c r="O56" s="4"/>
      <c r="P56" s="158"/>
      <c r="Q56" s="154"/>
      <c r="W56" s="1">
        <v>45</v>
      </c>
      <c r="X56" s="1" t="str">
        <f t="shared" si="8"/>
        <v/>
      </c>
      <c r="Y56" s="1">
        <f t="shared" si="9"/>
        <v>0</v>
      </c>
      <c r="AB56" s="1" t="str">
        <f t="shared" si="10"/>
        <v/>
      </c>
      <c r="AC56" s="1">
        <f t="shared" si="5"/>
        <v>0</v>
      </c>
    </row>
    <row r="57" spans="1:29" x14ac:dyDescent="0.4">
      <c r="A57" s="1" t="str">
        <f t="shared" si="6"/>
        <v/>
      </c>
      <c r="B57" s="8"/>
      <c r="C57" s="10" t="str">
        <f>IF($B57="","",VLOOKUP($B57,手順1!$B$19:$G$105,2,FALSE))</f>
        <v/>
      </c>
      <c r="D57" s="10" t="str">
        <f>IF($B57="","",VLOOKUP($B57,手順1!$B$19:$G$105,3,FALSE))</f>
        <v/>
      </c>
      <c r="E57" s="10" t="str">
        <f>IF($B57="","",VLOOKUP($B57,手順1!$B$19:$G$105,4,FALSE))</f>
        <v/>
      </c>
      <c r="F57" s="10" t="str">
        <f>IF($B57="","",VLOOKUP($B57,手順1!$B$19:$G$105,5,FALSE))</f>
        <v/>
      </c>
      <c r="G57" s="10" t="str">
        <f>IF($B57="","",IF(VLOOKUP($B57,手順1!$B$19:$G$105,6,FALSE)="","",VLOOKUP($B57,手順1!$B$19:$G$105,6,FALSE)))</f>
        <v/>
      </c>
      <c r="H57" s="11" t="str">
        <f t="shared" si="7"/>
        <v/>
      </c>
      <c r="I57" s="21"/>
      <c r="J57" s="4"/>
      <c r="K57" s="4"/>
      <c r="L57" s="151"/>
      <c r="M57" s="157"/>
      <c r="N57" s="4"/>
      <c r="O57" s="4"/>
      <c r="P57" s="158"/>
      <c r="Q57" s="154"/>
      <c r="W57" s="1">
        <v>46</v>
      </c>
      <c r="X57" s="1" t="str">
        <f t="shared" si="8"/>
        <v/>
      </c>
      <c r="Y57" s="1">
        <f t="shared" si="9"/>
        <v>0</v>
      </c>
      <c r="AB57" s="1" t="str">
        <f t="shared" si="10"/>
        <v/>
      </c>
      <c r="AC57" s="1">
        <f t="shared" si="5"/>
        <v>0</v>
      </c>
    </row>
    <row r="58" spans="1:29" x14ac:dyDescent="0.4">
      <c r="A58" s="1" t="str">
        <f t="shared" si="6"/>
        <v/>
      </c>
      <c r="B58" s="8"/>
      <c r="C58" s="10" t="str">
        <f>IF($B58="","",VLOOKUP($B58,手順1!$B$19:$G$105,2,FALSE))</f>
        <v/>
      </c>
      <c r="D58" s="10" t="str">
        <f>IF($B58="","",VLOOKUP($B58,手順1!$B$19:$G$105,3,FALSE))</f>
        <v/>
      </c>
      <c r="E58" s="10" t="str">
        <f>IF($B58="","",VLOOKUP($B58,手順1!$B$19:$G$105,4,FALSE))</f>
        <v/>
      </c>
      <c r="F58" s="10" t="str">
        <f>IF($B58="","",VLOOKUP($B58,手順1!$B$19:$G$105,5,FALSE))</f>
        <v/>
      </c>
      <c r="G58" s="10" t="str">
        <f>IF($B58="","",IF(VLOOKUP($B58,手順1!$B$19:$G$105,6,FALSE)="","",VLOOKUP($B58,手順1!$B$19:$G$105,6,FALSE)))</f>
        <v/>
      </c>
      <c r="H58" s="11" t="str">
        <f t="shared" si="7"/>
        <v/>
      </c>
      <c r="I58" s="21"/>
      <c r="J58" s="4"/>
      <c r="K58" s="4"/>
      <c r="L58" s="151"/>
      <c r="M58" s="157"/>
      <c r="N58" s="4"/>
      <c r="O58" s="4"/>
      <c r="P58" s="158"/>
      <c r="Q58" s="154"/>
      <c r="W58" s="1">
        <v>47</v>
      </c>
      <c r="X58" s="1" t="str">
        <f t="shared" si="8"/>
        <v/>
      </c>
      <c r="Y58" s="1">
        <f t="shared" si="9"/>
        <v>0</v>
      </c>
      <c r="AB58" s="1" t="str">
        <f t="shared" si="10"/>
        <v/>
      </c>
      <c r="AC58" s="1">
        <f t="shared" si="5"/>
        <v>0</v>
      </c>
    </row>
    <row r="59" spans="1:29" x14ac:dyDescent="0.4">
      <c r="A59" s="1" t="str">
        <f t="shared" si="6"/>
        <v/>
      </c>
      <c r="B59" s="8"/>
      <c r="C59" s="10" t="str">
        <f>IF($B59="","",VLOOKUP($B59,手順1!$B$19:$G$105,2,FALSE))</f>
        <v/>
      </c>
      <c r="D59" s="10" t="str">
        <f>IF($B59="","",VLOOKUP($B59,手順1!$B$19:$G$105,3,FALSE))</f>
        <v/>
      </c>
      <c r="E59" s="10" t="str">
        <f>IF($B59="","",VLOOKUP($B59,手順1!$B$19:$G$105,4,FALSE))</f>
        <v/>
      </c>
      <c r="F59" s="10" t="str">
        <f>IF($B59="","",VLOOKUP($B59,手順1!$B$19:$G$105,5,FALSE))</f>
        <v/>
      </c>
      <c r="G59" s="10" t="str">
        <f>IF($B59="","",IF(VLOOKUP($B59,手順1!$B$19:$G$105,6,FALSE)="","",VLOOKUP($B59,手順1!$B$19:$G$105,6,FALSE)))</f>
        <v/>
      </c>
      <c r="H59" s="11" t="str">
        <f t="shared" si="7"/>
        <v/>
      </c>
      <c r="I59" s="21"/>
      <c r="J59" s="4"/>
      <c r="K59" s="4"/>
      <c r="L59" s="151"/>
      <c r="M59" s="157"/>
      <c r="N59" s="4"/>
      <c r="O59" s="4"/>
      <c r="P59" s="158"/>
      <c r="Q59" s="154"/>
      <c r="W59" s="1">
        <v>48</v>
      </c>
      <c r="X59" s="1" t="str">
        <f t="shared" si="8"/>
        <v/>
      </c>
      <c r="Y59" s="1">
        <f t="shared" si="9"/>
        <v>0</v>
      </c>
      <c r="AB59" s="1" t="str">
        <f t="shared" si="10"/>
        <v/>
      </c>
      <c r="AC59" s="1">
        <f t="shared" si="5"/>
        <v>0</v>
      </c>
    </row>
    <row r="60" spans="1:29" x14ac:dyDescent="0.4">
      <c r="A60" s="1" t="str">
        <f t="shared" si="6"/>
        <v/>
      </c>
      <c r="B60" s="8"/>
      <c r="C60" s="10" t="str">
        <f>IF($B60="","",VLOOKUP($B60,手順1!$B$19:$G$105,2,FALSE))</f>
        <v/>
      </c>
      <c r="D60" s="10" t="str">
        <f>IF($B60="","",VLOOKUP($B60,手順1!$B$19:$G$105,3,FALSE))</f>
        <v/>
      </c>
      <c r="E60" s="10" t="str">
        <f>IF($B60="","",VLOOKUP($B60,手順1!$B$19:$G$105,4,FALSE))</f>
        <v/>
      </c>
      <c r="F60" s="10" t="str">
        <f>IF($B60="","",VLOOKUP($B60,手順1!$B$19:$G$105,5,FALSE))</f>
        <v/>
      </c>
      <c r="G60" s="10" t="str">
        <f>IF($B60="","",IF(VLOOKUP($B60,手順1!$B$19:$G$105,6,FALSE)="","",VLOOKUP($B60,手順1!$B$19:$G$105,6,FALSE)))</f>
        <v/>
      </c>
      <c r="H60" s="11" t="str">
        <f t="shared" si="7"/>
        <v/>
      </c>
      <c r="I60" s="21"/>
      <c r="J60" s="4"/>
      <c r="K60" s="4"/>
      <c r="L60" s="151"/>
      <c r="M60" s="157"/>
      <c r="N60" s="4"/>
      <c r="O60" s="4"/>
      <c r="P60" s="158"/>
      <c r="Q60" s="154"/>
      <c r="W60" s="1">
        <v>49</v>
      </c>
      <c r="X60" s="1" t="str">
        <f t="shared" si="8"/>
        <v/>
      </c>
      <c r="Y60" s="1">
        <f t="shared" si="9"/>
        <v>0</v>
      </c>
      <c r="AB60" s="1" t="str">
        <f t="shared" si="10"/>
        <v/>
      </c>
      <c r="AC60" s="1">
        <f t="shared" si="5"/>
        <v>0</v>
      </c>
    </row>
    <row r="61" spans="1:29" x14ac:dyDescent="0.4">
      <c r="A61" s="1" t="str">
        <f t="shared" si="6"/>
        <v/>
      </c>
      <c r="B61" s="8"/>
      <c r="C61" s="10" t="str">
        <f>IF($B61="","",VLOOKUP($B61,手順1!$B$19:$G$105,2,FALSE))</f>
        <v/>
      </c>
      <c r="D61" s="10" t="str">
        <f>IF($B61="","",VLOOKUP($B61,手順1!$B$19:$G$105,3,FALSE))</f>
        <v/>
      </c>
      <c r="E61" s="10" t="str">
        <f>IF($B61="","",VLOOKUP($B61,手順1!$B$19:$G$105,4,FALSE))</f>
        <v/>
      </c>
      <c r="F61" s="10" t="str">
        <f>IF($B61="","",VLOOKUP($B61,手順1!$B$19:$G$105,5,FALSE))</f>
        <v/>
      </c>
      <c r="G61" s="10" t="str">
        <f>IF($B61="","",IF(VLOOKUP($B61,手順1!$B$19:$G$105,6,FALSE)="","",VLOOKUP($B61,手順1!$B$19:$G$105,6,FALSE)))</f>
        <v/>
      </c>
      <c r="H61" s="11" t="str">
        <f t="shared" si="7"/>
        <v/>
      </c>
      <c r="I61" s="21"/>
      <c r="J61" s="4"/>
      <c r="K61" s="4"/>
      <c r="L61" s="151"/>
      <c r="M61" s="157"/>
      <c r="N61" s="4"/>
      <c r="O61" s="4"/>
      <c r="P61" s="158"/>
      <c r="Q61" s="154"/>
      <c r="W61" s="1">
        <v>50</v>
      </c>
      <c r="X61" s="1" t="str">
        <f t="shared" si="8"/>
        <v/>
      </c>
      <c r="Y61" s="1">
        <f t="shared" si="9"/>
        <v>0</v>
      </c>
      <c r="AB61" s="1" t="str">
        <f t="shared" si="10"/>
        <v/>
      </c>
      <c r="AC61" s="1">
        <f t="shared" si="5"/>
        <v>0</v>
      </c>
    </row>
    <row r="62" spans="1:29" x14ac:dyDescent="0.4">
      <c r="A62" s="1" t="str">
        <f t="shared" si="6"/>
        <v/>
      </c>
      <c r="B62" s="8"/>
      <c r="C62" s="10" t="str">
        <f>IF($B62="","",VLOOKUP($B62,手順1!$B$19:$G$105,2,FALSE))</f>
        <v/>
      </c>
      <c r="D62" s="10" t="str">
        <f>IF($B62="","",VLOOKUP($B62,手順1!$B$19:$G$105,3,FALSE))</f>
        <v/>
      </c>
      <c r="E62" s="10" t="str">
        <f>IF($B62="","",VLOOKUP($B62,手順1!$B$19:$G$105,4,FALSE))</f>
        <v/>
      </c>
      <c r="F62" s="10" t="str">
        <f>IF($B62="","",VLOOKUP($B62,手順1!$B$19:$G$105,5,FALSE))</f>
        <v/>
      </c>
      <c r="G62" s="10" t="str">
        <f>IF($B62="","",IF(VLOOKUP($B62,手順1!$B$19:$G$105,6,FALSE)="","",VLOOKUP($B62,手順1!$B$19:$G$105,6,FALSE)))</f>
        <v/>
      </c>
      <c r="H62" s="11" t="str">
        <f t="shared" si="7"/>
        <v/>
      </c>
      <c r="I62" s="21"/>
      <c r="J62" s="4"/>
      <c r="K62" s="4"/>
      <c r="L62" s="151"/>
      <c r="M62" s="157"/>
      <c r="N62" s="4"/>
      <c r="O62" s="4"/>
      <c r="P62" s="158"/>
      <c r="Q62" s="154"/>
      <c r="W62" s="1">
        <v>51</v>
      </c>
      <c r="X62" s="1" t="str">
        <f t="shared" si="8"/>
        <v/>
      </c>
      <c r="Y62" s="1">
        <f t="shared" si="9"/>
        <v>0</v>
      </c>
      <c r="AB62" s="1" t="str">
        <f t="shared" si="10"/>
        <v/>
      </c>
      <c r="AC62" s="1">
        <f t="shared" si="5"/>
        <v>0</v>
      </c>
    </row>
    <row r="63" spans="1:29" x14ac:dyDescent="0.4">
      <c r="A63" s="1" t="str">
        <f t="shared" si="6"/>
        <v/>
      </c>
      <c r="B63" s="8"/>
      <c r="C63" s="10" t="str">
        <f>IF($B63="","",VLOOKUP($B63,手順1!$B$19:$G$105,2,FALSE))</f>
        <v/>
      </c>
      <c r="D63" s="10" t="str">
        <f>IF($B63="","",VLOOKUP($B63,手順1!$B$19:$G$105,3,FALSE))</f>
        <v/>
      </c>
      <c r="E63" s="10" t="str">
        <f>IF($B63="","",VLOOKUP($B63,手順1!$B$19:$G$105,4,FALSE))</f>
        <v/>
      </c>
      <c r="F63" s="10" t="str">
        <f>IF($B63="","",VLOOKUP($B63,手順1!$B$19:$G$105,5,FALSE))</f>
        <v/>
      </c>
      <c r="G63" s="10" t="str">
        <f>IF($B63="","",IF(VLOOKUP($B63,手順1!$B$19:$G$105,6,FALSE)="","",VLOOKUP($B63,手順1!$B$19:$G$105,6,FALSE)))</f>
        <v/>
      </c>
      <c r="H63" s="11" t="str">
        <f t="shared" si="7"/>
        <v/>
      </c>
      <c r="I63" s="21"/>
      <c r="J63" s="4"/>
      <c r="K63" s="4"/>
      <c r="L63" s="151"/>
      <c r="M63" s="157"/>
      <c r="N63" s="4"/>
      <c r="O63" s="4"/>
      <c r="P63" s="158"/>
      <c r="Q63" s="154"/>
      <c r="W63" s="1">
        <v>52</v>
      </c>
      <c r="X63" s="1" t="str">
        <f t="shared" si="8"/>
        <v/>
      </c>
      <c r="Y63" s="1">
        <f t="shared" si="9"/>
        <v>0</v>
      </c>
      <c r="AB63" s="1" t="str">
        <f t="shared" si="10"/>
        <v/>
      </c>
      <c r="AC63" s="1">
        <f t="shared" si="5"/>
        <v>0</v>
      </c>
    </row>
    <row r="64" spans="1:29" x14ac:dyDescent="0.4">
      <c r="A64" s="1" t="str">
        <f t="shared" si="6"/>
        <v/>
      </c>
      <c r="B64" s="8"/>
      <c r="C64" s="10" t="str">
        <f>IF($B64="","",VLOOKUP($B64,手順1!$B$19:$G$105,2,FALSE))</f>
        <v/>
      </c>
      <c r="D64" s="10" t="str">
        <f>IF($B64="","",VLOOKUP($B64,手順1!$B$19:$G$105,3,FALSE))</f>
        <v/>
      </c>
      <c r="E64" s="10" t="str">
        <f>IF($B64="","",VLOOKUP($B64,手順1!$B$19:$G$105,4,FALSE))</f>
        <v/>
      </c>
      <c r="F64" s="10" t="str">
        <f>IF($B64="","",VLOOKUP($B64,手順1!$B$19:$G$105,5,FALSE))</f>
        <v/>
      </c>
      <c r="G64" s="10" t="str">
        <f>IF($B64="","",IF(VLOOKUP($B64,手順1!$B$19:$G$105,6,FALSE)="","",VLOOKUP($B64,手順1!$B$19:$G$105,6,FALSE)))</f>
        <v/>
      </c>
      <c r="H64" s="11" t="str">
        <f t="shared" si="7"/>
        <v/>
      </c>
      <c r="I64" s="21"/>
      <c r="J64" s="4"/>
      <c r="K64" s="4"/>
      <c r="L64" s="151"/>
      <c r="M64" s="157"/>
      <c r="N64" s="4"/>
      <c r="O64" s="4"/>
      <c r="P64" s="158"/>
      <c r="Q64" s="154"/>
      <c r="W64" s="1">
        <v>53</v>
      </c>
      <c r="X64" s="1" t="str">
        <f t="shared" si="8"/>
        <v/>
      </c>
      <c r="Y64" s="1">
        <f t="shared" si="9"/>
        <v>0</v>
      </c>
      <c r="AB64" s="1" t="str">
        <f t="shared" si="10"/>
        <v/>
      </c>
      <c r="AC64" s="1">
        <f t="shared" si="5"/>
        <v>0</v>
      </c>
    </row>
    <row r="65" spans="1:29" x14ac:dyDescent="0.4">
      <c r="A65" s="1" t="str">
        <f t="shared" si="6"/>
        <v/>
      </c>
      <c r="B65" s="8"/>
      <c r="C65" s="10" t="str">
        <f>IF($B65="","",VLOOKUP($B65,手順1!$B$19:$G$105,2,FALSE))</f>
        <v/>
      </c>
      <c r="D65" s="10" t="str">
        <f>IF($B65="","",VLOOKUP($B65,手順1!$B$19:$G$105,3,FALSE))</f>
        <v/>
      </c>
      <c r="E65" s="10" t="str">
        <f>IF($B65="","",VLOOKUP($B65,手順1!$B$19:$G$105,4,FALSE))</f>
        <v/>
      </c>
      <c r="F65" s="10" t="str">
        <f>IF($B65="","",VLOOKUP($B65,手順1!$B$19:$G$105,5,FALSE))</f>
        <v/>
      </c>
      <c r="G65" s="10" t="str">
        <f>IF($B65="","",IF(VLOOKUP($B65,手順1!$B$19:$G$105,6,FALSE)="","",VLOOKUP($B65,手順1!$B$19:$G$105,6,FALSE)))</f>
        <v/>
      </c>
      <c r="H65" s="11" t="str">
        <f t="shared" si="7"/>
        <v/>
      </c>
      <c r="I65" s="21"/>
      <c r="J65" s="4"/>
      <c r="K65" s="4"/>
      <c r="L65" s="151"/>
      <c r="M65" s="157"/>
      <c r="N65" s="4"/>
      <c r="O65" s="4"/>
      <c r="P65" s="158"/>
      <c r="Q65" s="154"/>
      <c r="W65" s="1">
        <v>54</v>
      </c>
      <c r="X65" s="1" t="str">
        <f t="shared" si="8"/>
        <v/>
      </c>
      <c r="Y65" s="1">
        <f t="shared" si="9"/>
        <v>0</v>
      </c>
      <c r="AB65" s="1" t="str">
        <f t="shared" si="10"/>
        <v/>
      </c>
      <c r="AC65" s="1">
        <f t="shared" si="5"/>
        <v>0</v>
      </c>
    </row>
    <row r="66" spans="1:29" x14ac:dyDescent="0.4">
      <c r="A66" s="1" t="str">
        <f t="shared" si="6"/>
        <v/>
      </c>
      <c r="B66" s="8"/>
      <c r="C66" s="10" t="str">
        <f>IF($B66="","",VLOOKUP($B66,手順1!$B$19:$G$105,2,FALSE))</f>
        <v/>
      </c>
      <c r="D66" s="10" t="str">
        <f>IF($B66="","",VLOOKUP($B66,手順1!$B$19:$G$105,3,FALSE))</f>
        <v/>
      </c>
      <c r="E66" s="10" t="str">
        <f>IF($B66="","",VLOOKUP($B66,手順1!$B$19:$G$105,4,FALSE))</f>
        <v/>
      </c>
      <c r="F66" s="10" t="str">
        <f>IF($B66="","",VLOOKUP($B66,手順1!$B$19:$G$105,5,FALSE))</f>
        <v/>
      </c>
      <c r="G66" s="10" t="str">
        <f>IF($B66="","",IF(VLOOKUP($B66,手順1!$B$19:$G$105,6,FALSE)="","",VLOOKUP($B66,手順1!$B$19:$G$105,6,FALSE)))</f>
        <v/>
      </c>
      <c r="H66" s="11" t="str">
        <f t="shared" si="7"/>
        <v/>
      </c>
      <c r="I66" s="21"/>
      <c r="J66" s="4"/>
      <c r="K66" s="4"/>
      <c r="L66" s="151"/>
      <c r="M66" s="157"/>
      <c r="N66" s="4"/>
      <c r="O66" s="4"/>
      <c r="P66" s="158"/>
      <c r="Q66" s="154"/>
      <c r="W66" s="1">
        <v>55</v>
      </c>
      <c r="X66" s="1" t="str">
        <f t="shared" si="8"/>
        <v/>
      </c>
      <c r="Y66" s="1">
        <f t="shared" si="9"/>
        <v>0</v>
      </c>
      <c r="AB66" s="1" t="str">
        <f t="shared" si="10"/>
        <v/>
      </c>
      <c r="AC66" s="1">
        <f t="shared" si="5"/>
        <v>0</v>
      </c>
    </row>
    <row r="67" spans="1:29" x14ac:dyDescent="0.4">
      <c r="A67" s="1" t="str">
        <f t="shared" si="6"/>
        <v/>
      </c>
      <c r="B67" s="8"/>
      <c r="C67" s="10" t="str">
        <f>IF($B67="","",VLOOKUP($B67,手順1!$B$19:$G$105,2,FALSE))</f>
        <v/>
      </c>
      <c r="D67" s="10" t="str">
        <f>IF($B67="","",VLOOKUP($B67,手順1!$B$19:$G$105,3,FALSE))</f>
        <v/>
      </c>
      <c r="E67" s="10" t="str">
        <f>IF($B67="","",VLOOKUP($B67,手順1!$B$19:$G$105,4,FALSE))</f>
        <v/>
      </c>
      <c r="F67" s="10" t="str">
        <f>IF($B67="","",VLOOKUP($B67,手順1!$B$19:$G$105,5,FALSE))</f>
        <v/>
      </c>
      <c r="G67" s="10" t="str">
        <f>IF($B67="","",IF(VLOOKUP($B67,手順1!$B$19:$G$105,6,FALSE)="","",VLOOKUP($B67,手順1!$B$19:$G$105,6,FALSE)))</f>
        <v/>
      </c>
      <c r="H67" s="11" t="str">
        <f t="shared" si="7"/>
        <v/>
      </c>
      <c r="I67" s="21"/>
      <c r="J67" s="4"/>
      <c r="K67" s="4"/>
      <c r="L67" s="151"/>
      <c r="M67" s="157"/>
      <c r="N67" s="4"/>
      <c r="O67" s="4"/>
      <c r="P67" s="158"/>
      <c r="Q67" s="154"/>
      <c r="W67" s="1">
        <v>56</v>
      </c>
      <c r="X67" s="1" t="str">
        <f t="shared" si="8"/>
        <v/>
      </c>
      <c r="Y67" s="1">
        <f t="shared" si="9"/>
        <v>0</v>
      </c>
      <c r="AB67" s="1" t="str">
        <f t="shared" si="10"/>
        <v/>
      </c>
      <c r="AC67" s="1">
        <f t="shared" si="5"/>
        <v>0</v>
      </c>
    </row>
    <row r="68" spans="1:29" x14ac:dyDescent="0.4">
      <c r="A68" s="1" t="str">
        <f t="shared" si="6"/>
        <v/>
      </c>
      <c r="B68" s="8"/>
      <c r="C68" s="10" t="str">
        <f>IF($B68="","",VLOOKUP($B68,手順1!$B$19:$G$105,2,FALSE))</f>
        <v/>
      </c>
      <c r="D68" s="10" t="str">
        <f>IF($B68="","",VLOOKUP($B68,手順1!$B$19:$G$105,3,FALSE))</f>
        <v/>
      </c>
      <c r="E68" s="10" t="str">
        <f>IF($B68="","",VLOOKUP($B68,手順1!$B$19:$G$105,4,FALSE))</f>
        <v/>
      </c>
      <c r="F68" s="10" t="str">
        <f>IF($B68="","",VLOOKUP($B68,手順1!$B$19:$G$105,5,FALSE))</f>
        <v/>
      </c>
      <c r="G68" s="10" t="str">
        <f>IF($B68="","",IF(VLOOKUP($B68,手順1!$B$19:$G$105,6,FALSE)="","",VLOOKUP($B68,手順1!$B$19:$G$105,6,FALSE)))</f>
        <v/>
      </c>
      <c r="H68" s="11" t="str">
        <f t="shared" si="7"/>
        <v/>
      </c>
      <c r="I68" s="21"/>
      <c r="J68" s="4"/>
      <c r="K68" s="4"/>
      <c r="L68" s="151"/>
      <c r="M68" s="157"/>
      <c r="N68" s="4"/>
      <c r="O68" s="4"/>
      <c r="P68" s="158"/>
      <c r="Q68" s="154"/>
      <c r="W68" s="1">
        <v>57</v>
      </c>
      <c r="X68" s="1" t="str">
        <f t="shared" si="8"/>
        <v/>
      </c>
      <c r="Y68" s="1">
        <f t="shared" si="9"/>
        <v>0</v>
      </c>
      <c r="AB68" s="1" t="str">
        <f t="shared" si="10"/>
        <v/>
      </c>
      <c r="AC68" s="1">
        <f t="shared" si="5"/>
        <v>0</v>
      </c>
    </row>
    <row r="69" spans="1:29" x14ac:dyDescent="0.4">
      <c r="A69" s="1" t="str">
        <f t="shared" si="6"/>
        <v/>
      </c>
      <c r="B69" s="8"/>
      <c r="C69" s="10" t="str">
        <f>IF($B69="","",VLOOKUP($B69,手順1!$B$19:$G$105,2,FALSE))</f>
        <v/>
      </c>
      <c r="D69" s="10" t="str">
        <f>IF($B69="","",VLOOKUP($B69,手順1!$B$19:$G$105,3,FALSE))</f>
        <v/>
      </c>
      <c r="E69" s="10" t="str">
        <f>IF($B69="","",VLOOKUP($B69,手順1!$B$19:$G$105,4,FALSE))</f>
        <v/>
      </c>
      <c r="F69" s="10" t="str">
        <f>IF($B69="","",VLOOKUP($B69,手順1!$B$19:$G$105,5,FALSE))</f>
        <v/>
      </c>
      <c r="G69" s="10" t="str">
        <f>IF($B69="","",IF(VLOOKUP($B69,手順1!$B$19:$G$105,6,FALSE)="","",VLOOKUP($B69,手順1!$B$19:$G$105,6,FALSE)))</f>
        <v/>
      </c>
      <c r="H69" s="11" t="str">
        <f t="shared" si="7"/>
        <v/>
      </c>
      <c r="I69" s="21"/>
      <c r="J69" s="4"/>
      <c r="K69" s="4"/>
      <c r="L69" s="151"/>
      <c r="M69" s="157"/>
      <c r="N69" s="4"/>
      <c r="O69" s="4"/>
      <c r="P69" s="158"/>
      <c r="Q69" s="154"/>
      <c r="W69" s="1">
        <v>58</v>
      </c>
      <c r="X69" s="1" t="str">
        <f t="shared" si="8"/>
        <v/>
      </c>
      <c r="Y69" s="1">
        <f t="shared" si="9"/>
        <v>0</v>
      </c>
      <c r="AB69" s="1" t="str">
        <f t="shared" si="10"/>
        <v/>
      </c>
      <c r="AC69" s="1">
        <f t="shared" si="5"/>
        <v>0</v>
      </c>
    </row>
    <row r="70" spans="1:29" x14ac:dyDescent="0.4">
      <c r="A70" s="1" t="str">
        <f t="shared" si="6"/>
        <v/>
      </c>
      <c r="B70" s="8"/>
      <c r="C70" s="10" t="str">
        <f>IF($B70="","",VLOOKUP($B70,手順1!$B$19:$G$105,2,FALSE))</f>
        <v/>
      </c>
      <c r="D70" s="10" t="str">
        <f>IF($B70="","",VLOOKUP($B70,手順1!$B$19:$G$105,3,FALSE))</f>
        <v/>
      </c>
      <c r="E70" s="10" t="str">
        <f>IF($B70="","",VLOOKUP($B70,手順1!$B$19:$G$105,4,FALSE))</f>
        <v/>
      </c>
      <c r="F70" s="10" t="str">
        <f>IF($B70="","",VLOOKUP($B70,手順1!$B$19:$G$105,5,FALSE))</f>
        <v/>
      </c>
      <c r="G70" s="10" t="str">
        <f>IF($B70="","",IF(VLOOKUP($B70,手順1!$B$19:$G$105,6,FALSE)="","",VLOOKUP($B70,手順1!$B$19:$G$105,6,FALSE)))</f>
        <v/>
      </c>
      <c r="H70" s="11" t="str">
        <f t="shared" si="7"/>
        <v/>
      </c>
      <c r="I70" s="21"/>
      <c r="J70" s="4"/>
      <c r="K70" s="4"/>
      <c r="L70" s="151"/>
      <c r="M70" s="157"/>
      <c r="N70" s="4"/>
      <c r="O70" s="4"/>
      <c r="P70" s="158"/>
      <c r="Q70" s="154"/>
      <c r="W70" s="1">
        <v>59</v>
      </c>
      <c r="X70" s="1" t="str">
        <f t="shared" si="8"/>
        <v/>
      </c>
      <c r="Y70" s="1">
        <f t="shared" si="9"/>
        <v>0</v>
      </c>
      <c r="AB70" s="1" t="str">
        <f t="shared" si="10"/>
        <v/>
      </c>
      <c r="AC70" s="1">
        <f t="shared" si="5"/>
        <v>0</v>
      </c>
    </row>
    <row r="71" spans="1:29" x14ac:dyDescent="0.4">
      <c r="A71" s="1" t="str">
        <f t="shared" si="6"/>
        <v/>
      </c>
      <c r="B71" s="8"/>
      <c r="C71" s="10" t="str">
        <f>IF($B71="","",VLOOKUP($B71,手順1!$B$19:$G$105,2,FALSE))</f>
        <v/>
      </c>
      <c r="D71" s="10" t="str">
        <f>IF($B71="","",VLOOKUP($B71,手順1!$B$19:$G$105,3,FALSE))</f>
        <v/>
      </c>
      <c r="E71" s="10" t="str">
        <f>IF($B71="","",VLOOKUP($B71,手順1!$B$19:$G$105,4,FALSE))</f>
        <v/>
      </c>
      <c r="F71" s="10" t="str">
        <f>IF($B71="","",VLOOKUP($B71,手順1!$B$19:$G$105,5,FALSE))</f>
        <v/>
      </c>
      <c r="G71" s="10" t="str">
        <f>IF($B71="","",IF(VLOOKUP($B71,手順1!$B$19:$G$105,6,FALSE)="","",VLOOKUP($B71,手順1!$B$19:$G$105,6,FALSE)))</f>
        <v/>
      </c>
      <c r="H71" s="11" t="str">
        <f t="shared" si="7"/>
        <v/>
      </c>
      <c r="I71" s="21"/>
      <c r="J71" s="4"/>
      <c r="K71" s="4"/>
      <c r="L71" s="151"/>
      <c r="M71" s="157"/>
      <c r="N71" s="4"/>
      <c r="O71" s="4"/>
      <c r="P71" s="158"/>
      <c r="Q71" s="154"/>
      <c r="W71" s="1">
        <v>60</v>
      </c>
      <c r="X71" s="1" t="str">
        <f t="shared" si="8"/>
        <v/>
      </c>
      <c r="Y71" s="1">
        <f t="shared" si="9"/>
        <v>0</v>
      </c>
      <c r="AB71" s="1" t="str">
        <f t="shared" si="10"/>
        <v/>
      </c>
      <c r="AC71" s="1">
        <f t="shared" si="5"/>
        <v>0</v>
      </c>
    </row>
    <row r="72" spans="1:29" x14ac:dyDescent="0.4">
      <c r="A72" s="1" t="str">
        <f t="shared" si="6"/>
        <v/>
      </c>
      <c r="B72" s="8"/>
      <c r="C72" s="10" t="str">
        <f>IF($B72="","",VLOOKUP($B72,手順1!$B$19:$G$105,2,FALSE))</f>
        <v/>
      </c>
      <c r="D72" s="10" t="str">
        <f>IF($B72="","",VLOOKUP($B72,手順1!$B$19:$G$105,3,FALSE))</f>
        <v/>
      </c>
      <c r="E72" s="10" t="str">
        <f>IF($B72="","",VLOOKUP($B72,手順1!$B$19:$G$105,4,FALSE))</f>
        <v/>
      </c>
      <c r="F72" s="10" t="str">
        <f>IF($B72="","",VLOOKUP($B72,手順1!$B$19:$G$105,5,FALSE))</f>
        <v/>
      </c>
      <c r="G72" s="10" t="str">
        <f>IF($B72="","",IF(VLOOKUP($B72,手順1!$B$19:$G$105,6,FALSE)="","",VLOOKUP($B72,手順1!$B$19:$G$105,6,FALSE)))</f>
        <v/>
      </c>
      <c r="H72" s="11" t="str">
        <f t="shared" si="7"/>
        <v/>
      </c>
      <c r="I72" s="21"/>
      <c r="J72" s="4"/>
      <c r="K72" s="4"/>
      <c r="L72" s="151"/>
      <c r="M72" s="157"/>
      <c r="N72" s="4"/>
      <c r="O72" s="4"/>
      <c r="P72" s="158"/>
      <c r="Q72" s="154"/>
      <c r="W72" s="1">
        <v>61</v>
      </c>
      <c r="X72" s="1" t="str">
        <f t="shared" si="8"/>
        <v/>
      </c>
      <c r="Y72" s="1">
        <f t="shared" si="9"/>
        <v>0</v>
      </c>
      <c r="AB72" s="1" t="str">
        <f t="shared" si="10"/>
        <v/>
      </c>
      <c r="AC72" s="1">
        <f t="shared" si="5"/>
        <v>0</v>
      </c>
    </row>
    <row r="73" spans="1:29" x14ac:dyDescent="0.4">
      <c r="A73" s="1" t="str">
        <f t="shared" si="6"/>
        <v/>
      </c>
      <c r="B73" s="8"/>
      <c r="C73" s="10" t="str">
        <f>IF($B73="","",VLOOKUP($B73,手順1!$B$19:$G$105,2,FALSE))</f>
        <v/>
      </c>
      <c r="D73" s="10" t="str">
        <f>IF($B73="","",VLOOKUP($B73,手順1!$B$19:$G$105,3,FALSE))</f>
        <v/>
      </c>
      <c r="E73" s="10" t="str">
        <f>IF($B73="","",VLOOKUP($B73,手順1!$B$19:$G$105,4,FALSE))</f>
        <v/>
      </c>
      <c r="F73" s="10" t="str">
        <f>IF($B73="","",VLOOKUP($B73,手順1!$B$19:$G$105,5,FALSE))</f>
        <v/>
      </c>
      <c r="G73" s="10" t="str">
        <f>IF($B73="","",IF(VLOOKUP($B73,手順1!$B$19:$G$105,6,FALSE)="","",VLOOKUP($B73,手順1!$B$19:$G$105,6,FALSE)))</f>
        <v/>
      </c>
      <c r="H73" s="11" t="str">
        <f t="shared" si="7"/>
        <v/>
      </c>
      <c r="I73" s="21"/>
      <c r="J73" s="4"/>
      <c r="K73" s="4"/>
      <c r="L73" s="151"/>
      <c r="M73" s="157"/>
      <c r="N73" s="4"/>
      <c r="O73" s="4"/>
      <c r="P73" s="158"/>
      <c r="Q73" s="154"/>
      <c r="W73" s="1">
        <v>62</v>
      </c>
      <c r="X73" s="1" t="str">
        <f t="shared" si="8"/>
        <v/>
      </c>
      <c r="Y73" s="1">
        <f t="shared" si="9"/>
        <v>0</v>
      </c>
      <c r="AB73" s="1" t="str">
        <f t="shared" si="10"/>
        <v/>
      </c>
      <c r="AC73" s="1">
        <f t="shared" si="5"/>
        <v>0</v>
      </c>
    </row>
    <row r="74" spans="1:29" x14ac:dyDescent="0.4">
      <c r="A74" s="1" t="str">
        <f t="shared" si="6"/>
        <v/>
      </c>
      <c r="B74" s="8"/>
      <c r="C74" s="10" t="str">
        <f>IF($B74="","",VLOOKUP($B74,手順1!$B$19:$G$105,2,FALSE))</f>
        <v/>
      </c>
      <c r="D74" s="10" t="str">
        <f>IF($B74="","",VLOOKUP($B74,手順1!$B$19:$G$105,3,FALSE))</f>
        <v/>
      </c>
      <c r="E74" s="10" t="str">
        <f>IF($B74="","",VLOOKUP($B74,手順1!$B$19:$G$105,4,FALSE))</f>
        <v/>
      </c>
      <c r="F74" s="10" t="str">
        <f>IF($B74="","",VLOOKUP($B74,手順1!$B$19:$G$105,5,FALSE))</f>
        <v/>
      </c>
      <c r="G74" s="10" t="str">
        <f>IF($B74="","",IF(VLOOKUP($B74,手順1!$B$19:$G$105,6,FALSE)="","",VLOOKUP($B74,手順1!$B$19:$G$105,6,FALSE)))</f>
        <v/>
      </c>
      <c r="H74" s="11" t="str">
        <f t="shared" si="7"/>
        <v/>
      </c>
      <c r="I74" s="21"/>
      <c r="J74" s="4"/>
      <c r="K74" s="4"/>
      <c r="L74" s="151"/>
      <c r="M74" s="157"/>
      <c r="N74" s="4"/>
      <c r="O74" s="4"/>
      <c r="P74" s="158"/>
      <c r="Q74" s="154"/>
      <c r="W74" s="1">
        <v>63</v>
      </c>
      <c r="X74" s="1" t="str">
        <f t="shared" si="8"/>
        <v/>
      </c>
      <c r="Y74" s="1">
        <f t="shared" si="9"/>
        <v>0</v>
      </c>
      <c r="AB74" s="1" t="str">
        <f t="shared" si="10"/>
        <v/>
      </c>
      <c r="AC74" s="1">
        <f t="shared" si="5"/>
        <v>0</v>
      </c>
    </row>
    <row r="75" spans="1:29" x14ac:dyDescent="0.4">
      <c r="A75" s="1" t="str">
        <f t="shared" si="6"/>
        <v/>
      </c>
      <c r="B75" s="8"/>
      <c r="C75" s="10" t="str">
        <f>IF($B75="","",VLOOKUP($B75,手順1!$B$19:$G$105,2,FALSE))</f>
        <v/>
      </c>
      <c r="D75" s="10" t="str">
        <f>IF($B75="","",VLOOKUP($B75,手順1!$B$19:$G$105,3,FALSE))</f>
        <v/>
      </c>
      <c r="E75" s="10" t="str">
        <f>IF($B75="","",VLOOKUP($B75,手順1!$B$19:$G$105,4,FALSE))</f>
        <v/>
      </c>
      <c r="F75" s="10" t="str">
        <f>IF($B75="","",VLOOKUP($B75,手順1!$B$19:$G$105,5,FALSE))</f>
        <v/>
      </c>
      <c r="G75" s="10" t="str">
        <f>IF($B75="","",IF(VLOOKUP($B75,手順1!$B$19:$G$105,6,FALSE)="","",VLOOKUP($B75,手順1!$B$19:$G$105,6,FALSE)))</f>
        <v/>
      </c>
      <c r="H75" s="11" t="str">
        <f t="shared" si="7"/>
        <v/>
      </c>
      <c r="I75" s="21"/>
      <c r="J75" s="4"/>
      <c r="K75" s="4"/>
      <c r="L75" s="151"/>
      <c r="M75" s="157"/>
      <c r="N75" s="4"/>
      <c r="O75" s="4"/>
      <c r="P75" s="158"/>
      <c r="Q75" s="154"/>
      <c r="W75" s="1">
        <v>64</v>
      </c>
      <c r="X75" s="1" t="str">
        <f t="shared" si="8"/>
        <v/>
      </c>
      <c r="Y75" s="1">
        <f t="shared" si="9"/>
        <v>0</v>
      </c>
      <c r="AB75" s="1" t="str">
        <f t="shared" si="10"/>
        <v/>
      </c>
      <c r="AC75" s="1">
        <f t="shared" si="5"/>
        <v>0</v>
      </c>
    </row>
    <row r="76" spans="1:29" x14ac:dyDescent="0.4">
      <c r="A76" s="1" t="str">
        <f t="shared" ref="A76:A107" si="11">IF(B76="","",W76)</f>
        <v/>
      </c>
      <c r="B76" s="8"/>
      <c r="C76" s="10" t="str">
        <f>IF($B76="","",VLOOKUP($B76,手順1!$B$19:$G$105,2,FALSE))</f>
        <v/>
      </c>
      <c r="D76" s="10" t="str">
        <f>IF($B76="","",VLOOKUP($B76,手順1!$B$19:$G$105,3,FALSE))</f>
        <v/>
      </c>
      <c r="E76" s="10" t="str">
        <f>IF($B76="","",VLOOKUP($B76,手順1!$B$19:$G$105,4,FALSE))</f>
        <v/>
      </c>
      <c r="F76" s="10" t="str">
        <f>IF($B76="","",VLOOKUP($B76,手順1!$B$19:$G$105,5,FALSE))</f>
        <v/>
      </c>
      <c r="G76" s="10" t="str">
        <f>IF($B76="","",IF(VLOOKUP($B76,手順1!$B$19:$G$105,6,FALSE)="","",VLOOKUP($B76,手順1!$B$19:$G$105,6,FALSE)))</f>
        <v/>
      </c>
      <c r="H76" s="11" t="str">
        <f t="shared" ref="H76:H107" si="12">IF(B76="","","男")</f>
        <v/>
      </c>
      <c r="I76" s="21"/>
      <c r="J76" s="4"/>
      <c r="K76" s="4"/>
      <c r="L76" s="151"/>
      <c r="M76" s="157"/>
      <c r="N76" s="4"/>
      <c r="O76" s="4"/>
      <c r="P76" s="158"/>
      <c r="Q76" s="154"/>
      <c r="W76" s="1">
        <v>65</v>
      </c>
      <c r="X76" s="1" t="str">
        <f t="shared" ref="X76:X107" si="13">IF(B76="","",W76)</f>
        <v/>
      </c>
      <c r="Y76" s="1">
        <f t="shared" ref="Y76:Y107" si="14">COUNTIF(B$12:B$107,B76)</f>
        <v>0</v>
      </c>
      <c r="AB76" s="1" t="str">
        <f t="shared" si="10"/>
        <v/>
      </c>
      <c r="AC76" s="1">
        <f t="shared" si="5"/>
        <v>0</v>
      </c>
    </row>
    <row r="77" spans="1:29" x14ac:dyDescent="0.4">
      <c r="A77" s="1" t="str">
        <f t="shared" si="11"/>
        <v/>
      </c>
      <c r="B77" s="8"/>
      <c r="C77" s="10" t="str">
        <f>IF($B77="","",VLOOKUP($B77,手順1!$B$19:$G$105,2,FALSE))</f>
        <v/>
      </c>
      <c r="D77" s="10" t="str">
        <f>IF($B77="","",VLOOKUP($B77,手順1!$B$19:$G$105,3,FALSE))</f>
        <v/>
      </c>
      <c r="E77" s="10" t="str">
        <f>IF($B77="","",VLOOKUP($B77,手順1!$B$19:$G$105,4,FALSE))</f>
        <v/>
      </c>
      <c r="F77" s="10" t="str">
        <f>IF($B77="","",VLOOKUP($B77,手順1!$B$19:$G$105,5,FALSE))</f>
        <v/>
      </c>
      <c r="G77" s="10" t="str">
        <f>IF($B77="","",IF(VLOOKUP($B77,手順1!$B$19:$G$105,6,FALSE)="","",VLOOKUP($B77,手順1!$B$19:$G$105,6,FALSE)))</f>
        <v/>
      </c>
      <c r="H77" s="11" t="str">
        <f t="shared" si="12"/>
        <v/>
      </c>
      <c r="I77" s="21"/>
      <c r="J77" s="4"/>
      <c r="K77" s="4"/>
      <c r="L77" s="151"/>
      <c r="M77" s="157"/>
      <c r="N77" s="4"/>
      <c r="O77" s="4"/>
      <c r="P77" s="158"/>
      <c r="Q77" s="154"/>
      <c r="W77" s="1">
        <v>66</v>
      </c>
      <c r="X77" s="1" t="str">
        <f t="shared" si="13"/>
        <v/>
      </c>
      <c r="Y77" s="1">
        <f t="shared" si="14"/>
        <v>0</v>
      </c>
      <c r="AB77" s="1" t="str">
        <f t="shared" ref="AB77:AB107" si="15">IF(AD77="","",COUNTIF(I$12:I$107,AD77))</f>
        <v/>
      </c>
      <c r="AC77" s="1">
        <f t="shared" si="5"/>
        <v>0</v>
      </c>
    </row>
    <row r="78" spans="1:29" x14ac:dyDescent="0.4">
      <c r="A78" s="1" t="str">
        <f t="shared" si="11"/>
        <v/>
      </c>
      <c r="B78" s="8"/>
      <c r="C78" s="10" t="str">
        <f>IF($B78="","",VLOOKUP($B78,手順1!$B$19:$G$105,2,FALSE))</f>
        <v/>
      </c>
      <c r="D78" s="10" t="str">
        <f>IF($B78="","",VLOOKUP($B78,手順1!$B$19:$G$105,3,FALSE))</f>
        <v/>
      </c>
      <c r="E78" s="10" t="str">
        <f>IF($B78="","",VLOOKUP($B78,手順1!$B$19:$G$105,4,FALSE))</f>
        <v/>
      </c>
      <c r="F78" s="10" t="str">
        <f>IF($B78="","",VLOOKUP($B78,手順1!$B$19:$G$105,5,FALSE))</f>
        <v/>
      </c>
      <c r="G78" s="10" t="str">
        <f>IF($B78="","",IF(VLOOKUP($B78,手順1!$B$19:$G$105,6,FALSE)="","",VLOOKUP($B78,手順1!$B$19:$G$105,6,FALSE)))</f>
        <v/>
      </c>
      <c r="H78" s="11" t="str">
        <f t="shared" si="12"/>
        <v/>
      </c>
      <c r="I78" s="21"/>
      <c r="J78" s="4"/>
      <c r="K78" s="4"/>
      <c r="L78" s="151"/>
      <c r="M78" s="157"/>
      <c r="N78" s="4"/>
      <c r="O78" s="4"/>
      <c r="P78" s="158"/>
      <c r="Q78" s="154"/>
      <c r="W78" s="1">
        <v>67</v>
      </c>
      <c r="X78" s="1" t="str">
        <f t="shared" si="13"/>
        <v/>
      </c>
      <c r="Y78" s="1">
        <f t="shared" si="14"/>
        <v>0</v>
      </c>
      <c r="AB78" s="1" t="str">
        <f t="shared" si="15"/>
        <v/>
      </c>
      <c r="AC78" s="1">
        <f t="shared" ref="AC78:AC107" si="16">COUNTIF($I$12:$I$107,AD78)</f>
        <v>0</v>
      </c>
    </row>
    <row r="79" spans="1:29" x14ac:dyDescent="0.4">
      <c r="A79" s="1" t="str">
        <f t="shared" si="11"/>
        <v/>
      </c>
      <c r="B79" s="8"/>
      <c r="C79" s="10" t="str">
        <f>IF($B79="","",VLOOKUP($B79,手順1!$B$19:$G$105,2,FALSE))</f>
        <v/>
      </c>
      <c r="D79" s="10" t="str">
        <f>IF($B79="","",VLOOKUP($B79,手順1!$B$19:$G$105,3,FALSE))</f>
        <v/>
      </c>
      <c r="E79" s="10" t="str">
        <f>IF($B79="","",VLOOKUP($B79,手順1!$B$19:$G$105,4,FALSE))</f>
        <v/>
      </c>
      <c r="F79" s="10" t="str">
        <f>IF($B79="","",VLOOKUP($B79,手順1!$B$19:$G$105,5,FALSE))</f>
        <v/>
      </c>
      <c r="G79" s="10" t="str">
        <f>IF($B79="","",IF(VLOOKUP($B79,手順1!$B$19:$G$105,6,FALSE)="","",VLOOKUP($B79,手順1!$B$19:$G$105,6,FALSE)))</f>
        <v/>
      </c>
      <c r="H79" s="11" t="str">
        <f t="shared" si="12"/>
        <v/>
      </c>
      <c r="I79" s="21"/>
      <c r="J79" s="4"/>
      <c r="K79" s="4"/>
      <c r="L79" s="151"/>
      <c r="M79" s="157"/>
      <c r="N79" s="4"/>
      <c r="O79" s="4"/>
      <c r="P79" s="158"/>
      <c r="Q79" s="154"/>
      <c r="W79" s="1">
        <v>68</v>
      </c>
      <c r="X79" s="1" t="str">
        <f t="shared" si="13"/>
        <v/>
      </c>
      <c r="Y79" s="1">
        <f t="shared" si="14"/>
        <v>0</v>
      </c>
      <c r="AB79" s="1" t="str">
        <f t="shared" si="15"/>
        <v/>
      </c>
      <c r="AC79" s="1">
        <f t="shared" si="16"/>
        <v>0</v>
      </c>
    </row>
    <row r="80" spans="1:29" x14ac:dyDescent="0.4">
      <c r="A80" s="1" t="str">
        <f t="shared" si="11"/>
        <v/>
      </c>
      <c r="B80" s="8"/>
      <c r="C80" s="10" t="str">
        <f>IF($B80="","",VLOOKUP($B80,手順1!$B$19:$G$105,2,FALSE))</f>
        <v/>
      </c>
      <c r="D80" s="10" t="str">
        <f>IF($B80="","",VLOOKUP($B80,手順1!$B$19:$G$105,3,FALSE))</f>
        <v/>
      </c>
      <c r="E80" s="10" t="str">
        <f>IF($B80="","",VLOOKUP($B80,手順1!$B$19:$G$105,4,FALSE))</f>
        <v/>
      </c>
      <c r="F80" s="10" t="str">
        <f>IF($B80="","",VLOOKUP($B80,手順1!$B$19:$G$105,5,FALSE))</f>
        <v/>
      </c>
      <c r="G80" s="10" t="str">
        <f>IF($B80="","",IF(VLOOKUP($B80,手順1!$B$19:$G$105,6,FALSE)="","",VLOOKUP($B80,手順1!$B$19:$G$105,6,FALSE)))</f>
        <v/>
      </c>
      <c r="H80" s="11" t="str">
        <f t="shared" si="12"/>
        <v/>
      </c>
      <c r="I80" s="21"/>
      <c r="J80" s="4"/>
      <c r="K80" s="4"/>
      <c r="L80" s="151"/>
      <c r="M80" s="157"/>
      <c r="N80" s="4"/>
      <c r="O80" s="4"/>
      <c r="P80" s="158"/>
      <c r="Q80" s="154"/>
      <c r="W80" s="1">
        <v>69</v>
      </c>
      <c r="X80" s="1" t="str">
        <f t="shared" si="13"/>
        <v/>
      </c>
      <c r="Y80" s="1">
        <f t="shared" si="14"/>
        <v>0</v>
      </c>
      <c r="AB80" s="1" t="str">
        <f t="shared" si="15"/>
        <v/>
      </c>
      <c r="AC80" s="1">
        <f t="shared" si="16"/>
        <v>0</v>
      </c>
    </row>
    <row r="81" spans="1:29" x14ac:dyDescent="0.4">
      <c r="A81" s="1" t="str">
        <f t="shared" si="11"/>
        <v/>
      </c>
      <c r="B81" s="8"/>
      <c r="C81" s="10" t="str">
        <f>IF($B81="","",VLOOKUP($B81,手順1!$B$19:$G$105,2,FALSE))</f>
        <v/>
      </c>
      <c r="D81" s="10" t="str">
        <f>IF($B81="","",VLOOKUP($B81,手順1!$B$19:$G$105,3,FALSE))</f>
        <v/>
      </c>
      <c r="E81" s="10" t="str">
        <f>IF($B81="","",VLOOKUP($B81,手順1!$B$19:$G$105,4,FALSE))</f>
        <v/>
      </c>
      <c r="F81" s="10" t="str">
        <f>IF($B81="","",VLOOKUP($B81,手順1!$B$19:$G$105,5,FALSE))</f>
        <v/>
      </c>
      <c r="G81" s="10" t="str">
        <f>IF($B81="","",IF(VLOOKUP($B81,手順1!$B$19:$G$105,6,FALSE)="","",VLOOKUP($B81,手順1!$B$19:$G$105,6,FALSE)))</f>
        <v/>
      </c>
      <c r="H81" s="11" t="str">
        <f t="shared" si="12"/>
        <v/>
      </c>
      <c r="I81" s="21"/>
      <c r="J81" s="4"/>
      <c r="K81" s="4"/>
      <c r="L81" s="151"/>
      <c r="M81" s="157"/>
      <c r="N81" s="4"/>
      <c r="O81" s="4"/>
      <c r="P81" s="158"/>
      <c r="Q81" s="154"/>
      <c r="W81" s="1">
        <v>70</v>
      </c>
      <c r="X81" s="1" t="str">
        <f t="shared" si="13"/>
        <v/>
      </c>
      <c r="Y81" s="1">
        <f t="shared" si="14"/>
        <v>0</v>
      </c>
      <c r="AB81" s="1" t="str">
        <f t="shared" si="15"/>
        <v/>
      </c>
      <c r="AC81" s="1">
        <f t="shared" si="16"/>
        <v>0</v>
      </c>
    </row>
    <row r="82" spans="1:29" x14ac:dyDescent="0.4">
      <c r="A82" s="1" t="str">
        <f t="shared" si="11"/>
        <v/>
      </c>
      <c r="B82" s="8"/>
      <c r="C82" s="10" t="str">
        <f>IF($B82="","",VLOOKUP($B82,手順1!$B$19:$G$105,2,FALSE))</f>
        <v/>
      </c>
      <c r="D82" s="10" t="str">
        <f>IF($B82="","",VLOOKUP($B82,手順1!$B$19:$G$105,3,FALSE))</f>
        <v/>
      </c>
      <c r="E82" s="10" t="str">
        <f>IF($B82="","",VLOOKUP($B82,手順1!$B$19:$G$105,4,FALSE))</f>
        <v/>
      </c>
      <c r="F82" s="10" t="str">
        <f>IF($B82="","",VLOOKUP($B82,手順1!$B$19:$G$105,5,FALSE))</f>
        <v/>
      </c>
      <c r="G82" s="10" t="str">
        <f>IF($B82="","",IF(VLOOKUP($B82,手順1!$B$19:$G$105,6,FALSE)="","",VLOOKUP($B82,手順1!$B$19:$G$105,6,FALSE)))</f>
        <v/>
      </c>
      <c r="H82" s="11" t="str">
        <f t="shared" si="12"/>
        <v/>
      </c>
      <c r="I82" s="21"/>
      <c r="J82" s="4"/>
      <c r="K82" s="4"/>
      <c r="L82" s="151"/>
      <c r="M82" s="157"/>
      <c r="N82" s="4"/>
      <c r="O82" s="4"/>
      <c r="P82" s="158"/>
      <c r="Q82" s="154"/>
      <c r="W82" s="1">
        <v>71</v>
      </c>
      <c r="X82" s="1" t="str">
        <f t="shared" si="13"/>
        <v/>
      </c>
      <c r="Y82" s="1">
        <f t="shared" si="14"/>
        <v>0</v>
      </c>
      <c r="AB82" s="1" t="str">
        <f t="shared" si="15"/>
        <v/>
      </c>
      <c r="AC82" s="1">
        <f t="shared" si="16"/>
        <v>0</v>
      </c>
    </row>
    <row r="83" spans="1:29" x14ac:dyDescent="0.4">
      <c r="A83" s="1" t="str">
        <f t="shared" si="11"/>
        <v/>
      </c>
      <c r="B83" s="8"/>
      <c r="C83" s="10" t="str">
        <f>IF($B83="","",VLOOKUP($B83,手順1!$B$19:$G$105,2,FALSE))</f>
        <v/>
      </c>
      <c r="D83" s="10" t="str">
        <f>IF($B83="","",VLOOKUP($B83,手順1!$B$19:$G$105,3,FALSE))</f>
        <v/>
      </c>
      <c r="E83" s="10" t="str">
        <f>IF($B83="","",VLOOKUP($B83,手順1!$B$19:$G$105,4,FALSE))</f>
        <v/>
      </c>
      <c r="F83" s="10" t="str">
        <f>IF($B83="","",VLOOKUP($B83,手順1!$B$19:$G$105,5,FALSE))</f>
        <v/>
      </c>
      <c r="G83" s="10" t="str">
        <f>IF($B83="","",IF(VLOOKUP($B83,手順1!$B$19:$G$105,6,FALSE)="","",VLOOKUP($B83,手順1!$B$19:$G$105,6,FALSE)))</f>
        <v/>
      </c>
      <c r="H83" s="11" t="str">
        <f t="shared" si="12"/>
        <v/>
      </c>
      <c r="I83" s="21"/>
      <c r="J83" s="4"/>
      <c r="K83" s="4"/>
      <c r="L83" s="151"/>
      <c r="M83" s="157"/>
      <c r="N83" s="4"/>
      <c r="O83" s="4"/>
      <c r="P83" s="158"/>
      <c r="Q83" s="154"/>
      <c r="W83" s="1">
        <v>72</v>
      </c>
      <c r="X83" s="1" t="str">
        <f t="shared" si="13"/>
        <v/>
      </c>
      <c r="Y83" s="1">
        <f t="shared" si="14"/>
        <v>0</v>
      </c>
      <c r="AB83" s="1" t="str">
        <f t="shared" si="15"/>
        <v/>
      </c>
      <c r="AC83" s="1">
        <f t="shared" si="16"/>
        <v>0</v>
      </c>
    </row>
    <row r="84" spans="1:29" x14ac:dyDescent="0.4">
      <c r="A84" s="1" t="str">
        <f t="shared" si="11"/>
        <v/>
      </c>
      <c r="B84" s="8"/>
      <c r="C84" s="10" t="str">
        <f>IF($B84="","",VLOOKUP($B84,手順1!$B$19:$G$105,2,FALSE))</f>
        <v/>
      </c>
      <c r="D84" s="10" t="str">
        <f>IF($B84="","",VLOOKUP($B84,手順1!$B$19:$G$105,3,FALSE))</f>
        <v/>
      </c>
      <c r="E84" s="10" t="str">
        <f>IF($B84="","",VLOOKUP($B84,手順1!$B$19:$G$105,4,FALSE))</f>
        <v/>
      </c>
      <c r="F84" s="10" t="str">
        <f>IF($B84="","",VLOOKUP($B84,手順1!$B$19:$G$105,5,FALSE))</f>
        <v/>
      </c>
      <c r="G84" s="10" t="str">
        <f>IF($B84="","",IF(VLOOKUP($B84,手順1!$B$19:$G$105,6,FALSE)="","",VLOOKUP($B84,手順1!$B$19:$G$105,6,FALSE)))</f>
        <v/>
      </c>
      <c r="H84" s="11" t="str">
        <f t="shared" si="12"/>
        <v/>
      </c>
      <c r="I84" s="21"/>
      <c r="J84" s="4"/>
      <c r="K84" s="4"/>
      <c r="L84" s="151"/>
      <c r="M84" s="157"/>
      <c r="N84" s="4"/>
      <c r="O84" s="4"/>
      <c r="P84" s="158"/>
      <c r="Q84" s="154"/>
      <c r="W84" s="1">
        <v>73</v>
      </c>
      <c r="X84" s="1" t="str">
        <f t="shared" si="13"/>
        <v/>
      </c>
      <c r="Y84" s="1">
        <f t="shared" si="14"/>
        <v>0</v>
      </c>
      <c r="AB84" s="1" t="str">
        <f t="shared" si="15"/>
        <v/>
      </c>
      <c r="AC84" s="1">
        <f t="shared" si="16"/>
        <v>0</v>
      </c>
    </row>
    <row r="85" spans="1:29" x14ac:dyDescent="0.4">
      <c r="A85" s="1" t="str">
        <f t="shared" si="11"/>
        <v/>
      </c>
      <c r="B85" s="8"/>
      <c r="C85" s="10" t="str">
        <f>IF($B85="","",VLOOKUP($B85,手順1!$B$19:$G$105,2,FALSE))</f>
        <v/>
      </c>
      <c r="D85" s="10" t="str">
        <f>IF($B85="","",VLOOKUP($B85,手順1!$B$19:$G$105,3,FALSE))</f>
        <v/>
      </c>
      <c r="E85" s="10" t="str">
        <f>IF($B85="","",VLOOKUP($B85,手順1!$B$19:$G$105,4,FALSE))</f>
        <v/>
      </c>
      <c r="F85" s="10" t="str">
        <f>IF($B85="","",VLOOKUP($B85,手順1!$B$19:$G$105,5,FALSE))</f>
        <v/>
      </c>
      <c r="G85" s="10" t="str">
        <f>IF($B85="","",IF(VLOOKUP($B85,手順1!$B$19:$G$105,6,FALSE)="","",VLOOKUP($B85,手順1!$B$19:$G$105,6,FALSE)))</f>
        <v/>
      </c>
      <c r="H85" s="11" t="str">
        <f t="shared" si="12"/>
        <v/>
      </c>
      <c r="I85" s="21"/>
      <c r="J85" s="4"/>
      <c r="K85" s="4"/>
      <c r="L85" s="151"/>
      <c r="M85" s="157"/>
      <c r="N85" s="4"/>
      <c r="O85" s="4"/>
      <c r="P85" s="158"/>
      <c r="Q85" s="154"/>
      <c r="W85" s="1">
        <v>74</v>
      </c>
      <c r="X85" s="1" t="str">
        <f t="shared" si="13"/>
        <v/>
      </c>
      <c r="Y85" s="1">
        <f t="shared" si="14"/>
        <v>0</v>
      </c>
      <c r="AB85" s="1" t="str">
        <f t="shared" si="15"/>
        <v/>
      </c>
      <c r="AC85" s="1">
        <f t="shared" si="16"/>
        <v>0</v>
      </c>
    </row>
    <row r="86" spans="1:29" x14ac:dyDescent="0.4">
      <c r="A86" s="1" t="str">
        <f t="shared" si="11"/>
        <v/>
      </c>
      <c r="B86" s="8"/>
      <c r="C86" s="10" t="str">
        <f>IF($B86="","",VLOOKUP($B86,手順1!$B$19:$G$105,2,FALSE))</f>
        <v/>
      </c>
      <c r="D86" s="10" t="str">
        <f>IF($B86="","",VLOOKUP($B86,手順1!$B$19:$G$105,3,FALSE))</f>
        <v/>
      </c>
      <c r="E86" s="10" t="str">
        <f>IF($B86="","",VLOOKUP($B86,手順1!$B$19:$G$105,4,FALSE))</f>
        <v/>
      </c>
      <c r="F86" s="10" t="str">
        <f>IF($B86="","",VLOOKUP($B86,手順1!$B$19:$G$105,5,FALSE))</f>
        <v/>
      </c>
      <c r="G86" s="10" t="str">
        <f>IF($B86="","",IF(VLOOKUP($B86,手順1!$B$19:$G$105,6,FALSE)="","",VLOOKUP($B86,手順1!$B$19:$G$105,6,FALSE)))</f>
        <v/>
      </c>
      <c r="H86" s="11" t="str">
        <f t="shared" si="12"/>
        <v/>
      </c>
      <c r="I86" s="21"/>
      <c r="J86" s="4"/>
      <c r="K86" s="4"/>
      <c r="L86" s="151"/>
      <c r="M86" s="157"/>
      <c r="N86" s="4"/>
      <c r="O86" s="4"/>
      <c r="P86" s="158"/>
      <c r="Q86" s="154"/>
      <c r="W86" s="1">
        <v>75</v>
      </c>
      <c r="X86" s="1" t="str">
        <f t="shared" si="13"/>
        <v/>
      </c>
      <c r="Y86" s="1">
        <f t="shared" si="14"/>
        <v>0</v>
      </c>
      <c r="AB86" s="1" t="str">
        <f t="shared" si="15"/>
        <v/>
      </c>
      <c r="AC86" s="1">
        <f t="shared" si="16"/>
        <v>0</v>
      </c>
    </row>
    <row r="87" spans="1:29" x14ac:dyDescent="0.4">
      <c r="A87" s="1" t="str">
        <f t="shared" si="11"/>
        <v/>
      </c>
      <c r="B87" s="8"/>
      <c r="C87" s="10" t="str">
        <f>IF($B87="","",VLOOKUP($B87,手順1!$B$19:$G$105,2,FALSE))</f>
        <v/>
      </c>
      <c r="D87" s="10" t="str">
        <f>IF($B87="","",VLOOKUP($B87,手順1!$B$19:$G$105,3,FALSE))</f>
        <v/>
      </c>
      <c r="E87" s="10" t="str">
        <f>IF($B87="","",VLOOKUP($B87,手順1!$B$19:$G$105,4,FALSE))</f>
        <v/>
      </c>
      <c r="F87" s="10" t="str">
        <f>IF($B87="","",VLOOKUP($B87,手順1!$B$19:$G$105,5,FALSE))</f>
        <v/>
      </c>
      <c r="G87" s="10" t="str">
        <f>IF($B87="","",IF(VLOOKUP($B87,手順1!$B$19:$G$105,6,FALSE)="","",VLOOKUP($B87,手順1!$B$19:$G$105,6,FALSE)))</f>
        <v/>
      </c>
      <c r="H87" s="11" t="str">
        <f t="shared" si="12"/>
        <v/>
      </c>
      <c r="I87" s="21"/>
      <c r="J87" s="4"/>
      <c r="K87" s="4"/>
      <c r="L87" s="151"/>
      <c r="M87" s="157"/>
      <c r="N87" s="4"/>
      <c r="O87" s="4"/>
      <c r="P87" s="158"/>
      <c r="Q87" s="154"/>
      <c r="W87" s="1">
        <v>76</v>
      </c>
      <c r="X87" s="1" t="str">
        <f t="shared" si="13"/>
        <v/>
      </c>
      <c r="Y87" s="1">
        <f t="shared" si="14"/>
        <v>0</v>
      </c>
      <c r="AB87" s="1" t="str">
        <f t="shared" si="15"/>
        <v/>
      </c>
      <c r="AC87" s="1">
        <f t="shared" si="16"/>
        <v>0</v>
      </c>
    </row>
    <row r="88" spans="1:29" x14ac:dyDescent="0.4">
      <c r="A88" s="1" t="str">
        <f t="shared" si="11"/>
        <v/>
      </c>
      <c r="B88" s="8"/>
      <c r="C88" s="10" t="str">
        <f>IF($B88="","",VLOOKUP($B88,手順1!$B$19:$G$105,2,FALSE))</f>
        <v/>
      </c>
      <c r="D88" s="10" t="str">
        <f>IF($B88="","",VLOOKUP($B88,手順1!$B$19:$G$105,3,FALSE))</f>
        <v/>
      </c>
      <c r="E88" s="10" t="str">
        <f>IF($B88="","",VLOOKUP($B88,手順1!$B$19:$G$105,4,FALSE))</f>
        <v/>
      </c>
      <c r="F88" s="10" t="str">
        <f>IF($B88="","",VLOOKUP($B88,手順1!$B$19:$G$105,5,FALSE))</f>
        <v/>
      </c>
      <c r="G88" s="10" t="str">
        <f>IF($B88="","",IF(VLOOKUP($B88,手順1!$B$19:$G$105,6,FALSE)="","",VLOOKUP($B88,手順1!$B$19:$G$105,6,FALSE)))</f>
        <v/>
      </c>
      <c r="H88" s="11" t="str">
        <f t="shared" si="12"/>
        <v/>
      </c>
      <c r="I88" s="21"/>
      <c r="J88" s="4"/>
      <c r="K88" s="4"/>
      <c r="L88" s="151"/>
      <c r="M88" s="157"/>
      <c r="N88" s="4"/>
      <c r="O88" s="4"/>
      <c r="P88" s="158"/>
      <c r="Q88" s="154"/>
      <c r="W88" s="1">
        <v>77</v>
      </c>
      <c r="X88" s="1" t="str">
        <f t="shared" si="13"/>
        <v/>
      </c>
      <c r="Y88" s="1">
        <f t="shared" si="14"/>
        <v>0</v>
      </c>
      <c r="AB88" s="1" t="str">
        <f t="shared" si="15"/>
        <v/>
      </c>
      <c r="AC88" s="1">
        <f t="shared" si="16"/>
        <v>0</v>
      </c>
    </row>
    <row r="89" spans="1:29" x14ac:dyDescent="0.4">
      <c r="A89" s="1" t="str">
        <f t="shared" si="11"/>
        <v/>
      </c>
      <c r="B89" s="8"/>
      <c r="C89" s="10" t="str">
        <f>IF($B89="","",VLOOKUP($B89,手順1!$B$19:$G$105,2,FALSE))</f>
        <v/>
      </c>
      <c r="D89" s="10" t="str">
        <f>IF($B89="","",VLOOKUP($B89,手順1!$B$19:$G$105,3,FALSE))</f>
        <v/>
      </c>
      <c r="E89" s="10" t="str">
        <f>IF($B89="","",VLOOKUP($B89,手順1!$B$19:$G$105,4,FALSE))</f>
        <v/>
      </c>
      <c r="F89" s="10" t="str">
        <f>IF($B89="","",VLOOKUP($B89,手順1!$B$19:$G$105,5,FALSE))</f>
        <v/>
      </c>
      <c r="G89" s="10" t="str">
        <f>IF($B89="","",IF(VLOOKUP($B89,手順1!$B$19:$G$105,6,FALSE)="","",VLOOKUP($B89,手順1!$B$19:$G$105,6,FALSE)))</f>
        <v/>
      </c>
      <c r="H89" s="11" t="str">
        <f t="shared" si="12"/>
        <v/>
      </c>
      <c r="I89" s="21"/>
      <c r="J89" s="4"/>
      <c r="K89" s="4"/>
      <c r="L89" s="151"/>
      <c r="M89" s="157"/>
      <c r="N89" s="4"/>
      <c r="O89" s="4"/>
      <c r="P89" s="158"/>
      <c r="Q89" s="154"/>
      <c r="W89" s="1">
        <v>78</v>
      </c>
      <c r="X89" s="1" t="str">
        <f t="shared" si="13"/>
        <v/>
      </c>
      <c r="Y89" s="1">
        <f t="shared" si="14"/>
        <v>0</v>
      </c>
      <c r="AB89" s="1" t="str">
        <f t="shared" si="15"/>
        <v/>
      </c>
      <c r="AC89" s="1">
        <f t="shared" si="16"/>
        <v>0</v>
      </c>
    </row>
    <row r="90" spans="1:29" x14ac:dyDescent="0.4">
      <c r="A90" s="1" t="str">
        <f t="shared" si="11"/>
        <v/>
      </c>
      <c r="B90" s="8"/>
      <c r="C90" s="10" t="str">
        <f>IF($B90="","",VLOOKUP($B90,手順1!$B$19:$G$105,2,FALSE))</f>
        <v/>
      </c>
      <c r="D90" s="10" t="str">
        <f>IF($B90="","",VLOOKUP($B90,手順1!$B$19:$G$105,3,FALSE))</f>
        <v/>
      </c>
      <c r="E90" s="10" t="str">
        <f>IF($B90="","",VLOOKUP($B90,手順1!$B$19:$G$105,4,FALSE))</f>
        <v/>
      </c>
      <c r="F90" s="10" t="str">
        <f>IF($B90="","",VLOOKUP($B90,手順1!$B$19:$G$105,5,FALSE))</f>
        <v/>
      </c>
      <c r="G90" s="10" t="str">
        <f>IF($B90="","",IF(VLOOKUP($B90,手順1!$B$19:$G$105,6,FALSE)="","",VLOOKUP($B90,手順1!$B$19:$G$105,6,FALSE)))</f>
        <v/>
      </c>
      <c r="H90" s="11" t="str">
        <f t="shared" si="12"/>
        <v/>
      </c>
      <c r="I90" s="21"/>
      <c r="J90" s="4"/>
      <c r="K90" s="4"/>
      <c r="L90" s="151"/>
      <c r="M90" s="157"/>
      <c r="N90" s="4"/>
      <c r="O90" s="4"/>
      <c r="P90" s="158"/>
      <c r="Q90" s="154"/>
      <c r="W90" s="1">
        <v>79</v>
      </c>
      <c r="X90" s="1" t="str">
        <f t="shared" si="13"/>
        <v/>
      </c>
      <c r="Y90" s="1">
        <f t="shared" si="14"/>
        <v>0</v>
      </c>
      <c r="AB90" s="1" t="str">
        <f t="shared" si="15"/>
        <v/>
      </c>
      <c r="AC90" s="1">
        <f t="shared" si="16"/>
        <v>0</v>
      </c>
    </row>
    <row r="91" spans="1:29" x14ac:dyDescent="0.4">
      <c r="A91" s="1" t="str">
        <f t="shared" si="11"/>
        <v/>
      </c>
      <c r="B91" s="8"/>
      <c r="C91" s="10" t="str">
        <f>IF($B91="","",VLOOKUP($B91,手順1!$B$19:$G$105,2,FALSE))</f>
        <v/>
      </c>
      <c r="D91" s="10" t="str">
        <f>IF($B91="","",VLOOKUP($B91,手順1!$B$19:$G$105,3,FALSE))</f>
        <v/>
      </c>
      <c r="E91" s="10" t="str">
        <f>IF($B91="","",VLOOKUP($B91,手順1!$B$19:$G$105,4,FALSE))</f>
        <v/>
      </c>
      <c r="F91" s="10" t="str">
        <f>IF($B91="","",VLOOKUP($B91,手順1!$B$19:$G$105,5,FALSE))</f>
        <v/>
      </c>
      <c r="G91" s="10" t="str">
        <f>IF($B91="","",IF(VLOOKUP($B91,手順1!$B$19:$G$105,6,FALSE)="","",VLOOKUP($B91,手順1!$B$19:$G$105,6,FALSE)))</f>
        <v/>
      </c>
      <c r="H91" s="11" t="str">
        <f t="shared" si="12"/>
        <v/>
      </c>
      <c r="I91" s="21"/>
      <c r="J91" s="4"/>
      <c r="K91" s="4"/>
      <c r="L91" s="151"/>
      <c r="M91" s="157"/>
      <c r="N91" s="4"/>
      <c r="O91" s="4"/>
      <c r="P91" s="158"/>
      <c r="Q91" s="154"/>
      <c r="W91" s="1">
        <v>80</v>
      </c>
      <c r="X91" s="1" t="str">
        <f t="shared" si="13"/>
        <v/>
      </c>
      <c r="Y91" s="1">
        <f t="shared" si="14"/>
        <v>0</v>
      </c>
      <c r="AB91" s="1" t="str">
        <f t="shared" si="15"/>
        <v/>
      </c>
      <c r="AC91" s="1">
        <f t="shared" si="16"/>
        <v>0</v>
      </c>
    </row>
    <row r="92" spans="1:29" x14ac:dyDescent="0.4">
      <c r="A92" s="1" t="str">
        <f t="shared" si="11"/>
        <v/>
      </c>
      <c r="B92" s="8"/>
      <c r="C92" s="10" t="str">
        <f>IF($B92="","",VLOOKUP($B92,手順1!$B$19:$G$105,2,FALSE))</f>
        <v/>
      </c>
      <c r="D92" s="10" t="str">
        <f>IF($B92="","",VLOOKUP($B92,手順1!$B$19:$G$105,3,FALSE))</f>
        <v/>
      </c>
      <c r="E92" s="10" t="str">
        <f>IF($B92="","",VLOOKUP($B92,手順1!$B$19:$G$105,4,FALSE))</f>
        <v/>
      </c>
      <c r="F92" s="10" t="str">
        <f>IF($B92="","",VLOOKUP($B92,手順1!$B$19:$G$105,5,FALSE))</f>
        <v/>
      </c>
      <c r="G92" s="10" t="str">
        <f>IF($B92="","",IF(VLOOKUP($B92,手順1!$B$19:$G$105,6,FALSE)="","",VLOOKUP($B92,手順1!$B$19:$G$105,6,FALSE)))</f>
        <v/>
      </c>
      <c r="H92" s="11" t="str">
        <f t="shared" si="12"/>
        <v/>
      </c>
      <c r="I92" s="21"/>
      <c r="J92" s="4"/>
      <c r="K92" s="4"/>
      <c r="L92" s="151"/>
      <c r="M92" s="157"/>
      <c r="N92" s="4"/>
      <c r="O92" s="4"/>
      <c r="P92" s="158"/>
      <c r="Q92" s="154"/>
      <c r="W92" s="1">
        <v>81</v>
      </c>
      <c r="X92" s="1" t="str">
        <f t="shared" si="13"/>
        <v/>
      </c>
      <c r="Y92" s="1">
        <f t="shared" si="14"/>
        <v>0</v>
      </c>
      <c r="AB92" s="1" t="str">
        <f t="shared" si="15"/>
        <v/>
      </c>
      <c r="AC92" s="1">
        <f t="shared" si="16"/>
        <v>0</v>
      </c>
    </row>
    <row r="93" spans="1:29" x14ac:dyDescent="0.4">
      <c r="A93" s="1" t="str">
        <f t="shared" si="11"/>
        <v/>
      </c>
      <c r="B93" s="8"/>
      <c r="C93" s="10" t="str">
        <f>IF($B93="","",VLOOKUP($B93,手順1!$B$19:$G$105,2,FALSE))</f>
        <v/>
      </c>
      <c r="D93" s="10" t="str">
        <f>IF($B93="","",VLOOKUP($B93,手順1!$B$19:$G$105,3,FALSE))</f>
        <v/>
      </c>
      <c r="E93" s="10" t="str">
        <f>IF($B93="","",VLOOKUP($B93,手順1!$B$19:$G$105,4,FALSE))</f>
        <v/>
      </c>
      <c r="F93" s="10" t="str">
        <f>IF($B93="","",VLOOKUP($B93,手順1!$B$19:$G$105,5,FALSE))</f>
        <v/>
      </c>
      <c r="G93" s="10" t="str">
        <f>IF($B93="","",IF(VLOOKUP($B93,手順1!$B$19:$G$105,6,FALSE)="","",VLOOKUP($B93,手順1!$B$19:$G$105,6,FALSE)))</f>
        <v/>
      </c>
      <c r="H93" s="11" t="str">
        <f t="shared" si="12"/>
        <v/>
      </c>
      <c r="I93" s="21"/>
      <c r="J93" s="4"/>
      <c r="K93" s="4"/>
      <c r="L93" s="151"/>
      <c r="M93" s="157"/>
      <c r="N93" s="4"/>
      <c r="O93" s="4"/>
      <c r="P93" s="158"/>
      <c r="Q93" s="154"/>
      <c r="W93" s="1">
        <v>82</v>
      </c>
      <c r="X93" s="1" t="str">
        <f t="shared" si="13"/>
        <v/>
      </c>
      <c r="Y93" s="1">
        <f t="shared" si="14"/>
        <v>0</v>
      </c>
      <c r="AB93" s="1" t="str">
        <f t="shared" si="15"/>
        <v/>
      </c>
      <c r="AC93" s="1">
        <f t="shared" si="16"/>
        <v>0</v>
      </c>
    </row>
    <row r="94" spans="1:29" x14ac:dyDescent="0.4">
      <c r="A94" s="1" t="str">
        <f t="shared" si="11"/>
        <v/>
      </c>
      <c r="B94" s="8"/>
      <c r="C94" s="10" t="str">
        <f>IF($B94="","",VLOOKUP($B94,手順1!$B$19:$G$105,2,FALSE))</f>
        <v/>
      </c>
      <c r="D94" s="10" t="str">
        <f>IF($B94="","",VLOOKUP($B94,手順1!$B$19:$G$105,3,FALSE))</f>
        <v/>
      </c>
      <c r="E94" s="10" t="str">
        <f>IF($B94="","",VLOOKUP($B94,手順1!$B$19:$G$105,4,FALSE))</f>
        <v/>
      </c>
      <c r="F94" s="10" t="str">
        <f>IF($B94="","",VLOOKUP($B94,手順1!$B$19:$G$105,5,FALSE))</f>
        <v/>
      </c>
      <c r="G94" s="10" t="str">
        <f>IF($B94="","",IF(VLOOKUP($B94,手順1!$B$19:$G$105,6,FALSE)="","",VLOOKUP($B94,手順1!$B$19:$G$105,6,FALSE)))</f>
        <v/>
      </c>
      <c r="H94" s="11" t="str">
        <f t="shared" si="12"/>
        <v/>
      </c>
      <c r="I94" s="21"/>
      <c r="J94" s="4"/>
      <c r="K94" s="4"/>
      <c r="L94" s="151"/>
      <c r="M94" s="157"/>
      <c r="N94" s="4"/>
      <c r="O94" s="4"/>
      <c r="P94" s="158"/>
      <c r="Q94" s="154"/>
      <c r="W94" s="1">
        <v>83</v>
      </c>
      <c r="X94" s="1" t="str">
        <f t="shared" si="13"/>
        <v/>
      </c>
      <c r="Y94" s="1">
        <f t="shared" si="14"/>
        <v>0</v>
      </c>
      <c r="AB94" s="1" t="str">
        <f t="shared" si="15"/>
        <v/>
      </c>
      <c r="AC94" s="1">
        <f t="shared" si="16"/>
        <v>0</v>
      </c>
    </row>
    <row r="95" spans="1:29" x14ac:dyDescent="0.4">
      <c r="A95" s="1" t="str">
        <f t="shared" si="11"/>
        <v/>
      </c>
      <c r="B95" s="8"/>
      <c r="C95" s="10" t="str">
        <f>IF($B95="","",VLOOKUP($B95,手順1!$B$19:$G$105,2,FALSE))</f>
        <v/>
      </c>
      <c r="D95" s="10" t="str">
        <f>IF($B95="","",VLOOKUP($B95,手順1!$B$19:$G$105,3,FALSE))</f>
        <v/>
      </c>
      <c r="E95" s="10" t="str">
        <f>IF($B95="","",VLOOKUP($B95,手順1!$B$19:$G$105,4,FALSE))</f>
        <v/>
      </c>
      <c r="F95" s="10" t="str">
        <f>IF($B95="","",VLOOKUP($B95,手順1!$B$19:$G$105,5,FALSE))</f>
        <v/>
      </c>
      <c r="G95" s="10" t="str">
        <f>IF($B95="","",IF(VLOOKUP($B95,手順1!$B$19:$G$105,6,FALSE)="","",VLOOKUP($B95,手順1!$B$19:$G$105,6,FALSE)))</f>
        <v/>
      </c>
      <c r="H95" s="11" t="str">
        <f t="shared" si="12"/>
        <v/>
      </c>
      <c r="I95" s="21"/>
      <c r="J95" s="4"/>
      <c r="K95" s="4"/>
      <c r="L95" s="151"/>
      <c r="M95" s="157"/>
      <c r="N95" s="4"/>
      <c r="O95" s="4"/>
      <c r="P95" s="158"/>
      <c r="Q95" s="154"/>
      <c r="W95" s="1">
        <v>84</v>
      </c>
      <c r="X95" s="1" t="str">
        <f t="shared" si="13"/>
        <v/>
      </c>
      <c r="Y95" s="1">
        <f t="shared" si="14"/>
        <v>0</v>
      </c>
      <c r="AB95" s="1" t="str">
        <f t="shared" si="15"/>
        <v/>
      </c>
      <c r="AC95" s="1">
        <f t="shared" si="16"/>
        <v>0</v>
      </c>
    </row>
    <row r="96" spans="1:29" x14ac:dyDescent="0.4">
      <c r="A96" s="1" t="str">
        <f t="shared" si="11"/>
        <v/>
      </c>
      <c r="B96" s="8"/>
      <c r="C96" s="10" t="str">
        <f>IF($B96="","",VLOOKUP($B96,手順1!$B$19:$G$105,2,FALSE))</f>
        <v/>
      </c>
      <c r="D96" s="10" t="str">
        <f>IF($B96="","",VLOOKUP($B96,手順1!$B$19:$G$105,3,FALSE))</f>
        <v/>
      </c>
      <c r="E96" s="10" t="str">
        <f>IF($B96="","",VLOOKUP($B96,手順1!$B$19:$G$105,4,FALSE))</f>
        <v/>
      </c>
      <c r="F96" s="10" t="str">
        <f>IF($B96="","",VLOOKUP($B96,手順1!$B$19:$G$105,5,FALSE))</f>
        <v/>
      </c>
      <c r="G96" s="10" t="str">
        <f>IF($B96="","",IF(VLOOKUP($B96,手順1!$B$19:$G$105,6,FALSE)="","",VLOOKUP($B96,手順1!$B$19:$G$105,6,FALSE)))</f>
        <v/>
      </c>
      <c r="H96" s="11" t="str">
        <f t="shared" si="12"/>
        <v/>
      </c>
      <c r="I96" s="21"/>
      <c r="J96" s="4"/>
      <c r="K96" s="4"/>
      <c r="L96" s="151"/>
      <c r="M96" s="157"/>
      <c r="N96" s="4"/>
      <c r="O96" s="4"/>
      <c r="P96" s="158"/>
      <c r="Q96" s="154"/>
      <c r="W96" s="1">
        <v>85</v>
      </c>
      <c r="X96" s="1" t="str">
        <f t="shared" si="13"/>
        <v/>
      </c>
      <c r="Y96" s="1">
        <f t="shared" si="14"/>
        <v>0</v>
      </c>
      <c r="AB96" s="1" t="str">
        <f t="shared" si="15"/>
        <v/>
      </c>
      <c r="AC96" s="1">
        <f t="shared" si="16"/>
        <v>0</v>
      </c>
    </row>
    <row r="97" spans="1:29" x14ac:dyDescent="0.4">
      <c r="A97" s="1" t="str">
        <f t="shared" si="11"/>
        <v/>
      </c>
      <c r="B97" s="8"/>
      <c r="C97" s="10" t="str">
        <f>IF($B97="","",VLOOKUP($B97,手順1!$B$19:$G$105,2,FALSE))</f>
        <v/>
      </c>
      <c r="D97" s="10" t="str">
        <f>IF($B97="","",VLOOKUP($B97,手順1!$B$19:$G$105,3,FALSE))</f>
        <v/>
      </c>
      <c r="E97" s="10" t="str">
        <f>IF($B97="","",VLOOKUP($B97,手順1!$B$19:$G$105,4,FALSE))</f>
        <v/>
      </c>
      <c r="F97" s="10" t="str">
        <f>IF($B97="","",VLOOKUP($B97,手順1!$B$19:$G$105,5,FALSE))</f>
        <v/>
      </c>
      <c r="G97" s="10" t="str">
        <f>IF($B97="","",IF(VLOOKUP($B97,手順1!$B$19:$G$105,6,FALSE)="","",VLOOKUP($B97,手順1!$B$19:$G$105,6,FALSE)))</f>
        <v/>
      </c>
      <c r="H97" s="11" t="str">
        <f t="shared" si="12"/>
        <v/>
      </c>
      <c r="I97" s="21"/>
      <c r="J97" s="4"/>
      <c r="K97" s="4"/>
      <c r="L97" s="151"/>
      <c r="M97" s="157"/>
      <c r="N97" s="4"/>
      <c r="O97" s="4"/>
      <c r="P97" s="158"/>
      <c r="Q97" s="154"/>
      <c r="W97" s="1">
        <v>86</v>
      </c>
      <c r="X97" s="1" t="str">
        <f t="shared" si="13"/>
        <v/>
      </c>
      <c r="Y97" s="1">
        <f t="shared" si="14"/>
        <v>0</v>
      </c>
      <c r="AB97" s="1" t="str">
        <f t="shared" si="15"/>
        <v/>
      </c>
      <c r="AC97" s="1">
        <f t="shared" si="16"/>
        <v>0</v>
      </c>
    </row>
    <row r="98" spans="1:29" x14ac:dyDescent="0.4">
      <c r="A98" s="1" t="str">
        <f t="shared" si="11"/>
        <v/>
      </c>
      <c r="B98" s="8"/>
      <c r="C98" s="10" t="str">
        <f>IF($B98="","",VLOOKUP($B98,手順1!$B$19:$G$105,2,FALSE))</f>
        <v/>
      </c>
      <c r="D98" s="10" t="str">
        <f>IF($B98="","",VLOOKUP($B98,手順1!$B$19:$G$105,3,FALSE))</f>
        <v/>
      </c>
      <c r="E98" s="10" t="str">
        <f>IF($B98="","",VLOOKUP($B98,手順1!$B$19:$G$105,4,FALSE))</f>
        <v/>
      </c>
      <c r="F98" s="10" t="str">
        <f>IF($B98="","",VLOOKUP($B98,手順1!$B$19:$G$105,5,FALSE))</f>
        <v/>
      </c>
      <c r="G98" s="10" t="str">
        <f>IF($B98="","",IF(VLOOKUP($B98,手順1!$B$19:$G$105,6,FALSE)="","",VLOOKUP($B98,手順1!$B$19:$G$105,6,FALSE)))</f>
        <v/>
      </c>
      <c r="H98" s="11" t="str">
        <f t="shared" si="12"/>
        <v/>
      </c>
      <c r="I98" s="21"/>
      <c r="J98" s="4"/>
      <c r="K98" s="4"/>
      <c r="L98" s="151"/>
      <c r="M98" s="157"/>
      <c r="N98" s="4"/>
      <c r="O98" s="4"/>
      <c r="P98" s="158"/>
      <c r="Q98" s="154"/>
      <c r="W98" s="1">
        <v>87</v>
      </c>
      <c r="X98" s="1" t="str">
        <f t="shared" si="13"/>
        <v/>
      </c>
      <c r="Y98" s="1">
        <f t="shared" si="14"/>
        <v>0</v>
      </c>
      <c r="AB98" s="1" t="str">
        <f t="shared" si="15"/>
        <v/>
      </c>
      <c r="AC98" s="1">
        <f t="shared" si="16"/>
        <v>0</v>
      </c>
    </row>
    <row r="99" spans="1:29" x14ac:dyDescent="0.4">
      <c r="A99" s="1" t="str">
        <f t="shared" si="11"/>
        <v/>
      </c>
      <c r="B99" s="8"/>
      <c r="C99" s="10" t="str">
        <f>IF($B99="","",VLOOKUP($B99,手順1!$B$19:$G$105,2,FALSE))</f>
        <v/>
      </c>
      <c r="D99" s="10" t="str">
        <f>IF($B99="","",VLOOKUP($B99,手順1!$B$19:$G$105,3,FALSE))</f>
        <v/>
      </c>
      <c r="E99" s="10" t="str">
        <f>IF($B99="","",VLOOKUP($B99,手順1!$B$19:$G$105,4,FALSE))</f>
        <v/>
      </c>
      <c r="F99" s="10" t="str">
        <f>IF($B99="","",VLOOKUP($B99,手順1!$B$19:$G$105,5,FALSE))</f>
        <v/>
      </c>
      <c r="G99" s="10" t="str">
        <f>IF($B99="","",IF(VLOOKUP($B99,手順1!$B$19:$G$105,6,FALSE)="","",VLOOKUP($B99,手順1!$B$19:$G$105,6,FALSE)))</f>
        <v/>
      </c>
      <c r="H99" s="11" t="str">
        <f t="shared" si="12"/>
        <v/>
      </c>
      <c r="I99" s="21"/>
      <c r="J99" s="4"/>
      <c r="K99" s="4"/>
      <c r="L99" s="151"/>
      <c r="M99" s="157"/>
      <c r="N99" s="4"/>
      <c r="O99" s="4"/>
      <c r="P99" s="158"/>
      <c r="Q99" s="154"/>
      <c r="W99" s="1">
        <v>88</v>
      </c>
      <c r="X99" s="1" t="str">
        <f t="shared" si="13"/>
        <v/>
      </c>
      <c r="Y99" s="1">
        <f t="shared" si="14"/>
        <v>0</v>
      </c>
      <c r="AB99" s="1" t="str">
        <f t="shared" si="15"/>
        <v/>
      </c>
      <c r="AC99" s="1">
        <f t="shared" si="16"/>
        <v>0</v>
      </c>
    </row>
    <row r="100" spans="1:29" x14ac:dyDescent="0.4">
      <c r="A100" s="1" t="str">
        <f t="shared" si="11"/>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IF($B100="","",IF(VLOOKUP($B100,手順1!$B$19:$G$105,6,FALSE)="","",VLOOKUP($B100,手順1!$B$19:$G$105,6,FALSE)))</f>
        <v/>
      </c>
      <c r="H100" s="11" t="str">
        <f t="shared" si="12"/>
        <v/>
      </c>
      <c r="I100" s="21"/>
      <c r="J100" s="4"/>
      <c r="K100" s="4"/>
      <c r="L100" s="151"/>
      <c r="M100" s="157"/>
      <c r="N100" s="4"/>
      <c r="O100" s="4"/>
      <c r="P100" s="158"/>
      <c r="Q100" s="154"/>
      <c r="W100" s="1">
        <v>89</v>
      </c>
      <c r="X100" s="1" t="str">
        <f t="shared" si="13"/>
        <v/>
      </c>
      <c r="Y100" s="1">
        <f t="shared" si="14"/>
        <v>0</v>
      </c>
      <c r="AB100" s="1" t="str">
        <f t="shared" si="15"/>
        <v/>
      </c>
      <c r="AC100" s="1">
        <f t="shared" si="16"/>
        <v>0</v>
      </c>
    </row>
    <row r="101" spans="1:29" x14ac:dyDescent="0.4">
      <c r="A101" s="1" t="str">
        <f t="shared" si="11"/>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IF($B101="","",IF(VLOOKUP($B101,手順1!$B$19:$G$105,6,FALSE)="","",VLOOKUP($B101,手順1!$B$19:$G$105,6,FALSE)))</f>
        <v/>
      </c>
      <c r="H101" s="11" t="str">
        <f t="shared" si="12"/>
        <v/>
      </c>
      <c r="I101" s="21"/>
      <c r="J101" s="4"/>
      <c r="K101" s="4"/>
      <c r="L101" s="151"/>
      <c r="M101" s="157"/>
      <c r="N101" s="4"/>
      <c r="O101" s="4"/>
      <c r="P101" s="158"/>
      <c r="Q101" s="154"/>
      <c r="W101" s="1">
        <v>90</v>
      </c>
      <c r="X101" s="1" t="str">
        <f t="shared" si="13"/>
        <v/>
      </c>
      <c r="Y101" s="1">
        <f t="shared" si="14"/>
        <v>0</v>
      </c>
      <c r="AB101" s="1" t="str">
        <f t="shared" si="15"/>
        <v/>
      </c>
      <c r="AC101" s="1">
        <f t="shared" si="16"/>
        <v>0</v>
      </c>
    </row>
    <row r="102" spans="1:29" x14ac:dyDescent="0.4">
      <c r="A102" s="1" t="str">
        <f t="shared" si="11"/>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IF($B102="","",IF(VLOOKUP($B102,手順1!$B$19:$G$105,6,FALSE)="","",VLOOKUP($B102,手順1!$B$19:$G$105,6,FALSE)))</f>
        <v/>
      </c>
      <c r="H102" s="11" t="str">
        <f t="shared" si="12"/>
        <v/>
      </c>
      <c r="I102" s="21"/>
      <c r="J102" s="4"/>
      <c r="K102" s="4"/>
      <c r="L102" s="151"/>
      <c r="M102" s="157"/>
      <c r="N102" s="4"/>
      <c r="O102" s="4"/>
      <c r="P102" s="158"/>
      <c r="Q102" s="154"/>
      <c r="W102" s="1">
        <v>91</v>
      </c>
      <c r="X102" s="1" t="str">
        <f t="shared" si="13"/>
        <v/>
      </c>
      <c r="Y102" s="1">
        <f t="shared" si="14"/>
        <v>0</v>
      </c>
      <c r="AB102" s="1" t="str">
        <f t="shared" si="15"/>
        <v/>
      </c>
      <c r="AC102" s="1">
        <f t="shared" si="16"/>
        <v>0</v>
      </c>
    </row>
    <row r="103" spans="1:29" x14ac:dyDescent="0.4">
      <c r="A103" s="1" t="str">
        <f t="shared" si="11"/>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IF($B103="","",IF(VLOOKUP($B103,手順1!$B$19:$G$105,6,FALSE)="","",VLOOKUP($B103,手順1!$B$19:$G$105,6,FALSE)))</f>
        <v/>
      </c>
      <c r="H103" s="11" t="str">
        <f t="shared" si="12"/>
        <v/>
      </c>
      <c r="I103" s="21"/>
      <c r="J103" s="4"/>
      <c r="K103" s="4"/>
      <c r="L103" s="151"/>
      <c r="M103" s="157"/>
      <c r="N103" s="4"/>
      <c r="O103" s="4"/>
      <c r="P103" s="158"/>
      <c r="Q103" s="154"/>
      <c r="W103" s="1">
        <v>92</v>
      </c>
      <c r="X103" s="1" t="str">
        <f t="shared" si="13"/>
        <v/>
      </c>
      <c r="Y103" s="1">
        <f t="shared" si="14"/>
        <v>0</v>
      </c>
      <c r="AB103" s="1" t="str">
        <f t="shared" si="15"/>
        <v/>
      </c>
      <c r="AC103" s="1">
        <f t="shared" si="16"/>
        <v>0</v>
      </c>
    </row>
    <row r="104" spans="1:29" x14ac:dyDescent="0.4">
      <c r="A104" s="1" t="str">
        <f t="shared" si="11"/>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IF($B104="","",IF(VLOOKUP($B104,手順1!$B$19:$G$105,6,FALSE)="","",VLOOKUP($B104,手順1!$B$19:$G$105,6,FALSE)))</f>
        <v/>
      </c>
      <c r="H104" s="11" t="str">
        <f t="shared" si="12"/>
        <v/>
      </c>
      <c r="I104" s="21"/>
      <c r="J104" s="4"/>
      <c r="K104" s="4"/>
      <c r="L104" s="151"/>
      <c r="M104" s="157"/>
      <c r="N104" s="4"/>
      <c r="O104" s="4"/>
      <c r="P104" s="158"/>
      <c r="Q104" s="154"/>
      <c r="W104" s="1">
        <v>93</v>
      </c>
      <c r="X104" s="1" t="str">
        <f t="shared" si="13"/>
        <v/>
      </c>
      <c r="Y104" s="1">
        <f t="shared" si="14"/>
        <v>0</v>
      </c>
      <c r="AB104" s="1" t="str">
        <f t="shared" si="15"/>
        <v/>
      </c>
      <c r="AC104" s="1">
        <f t="shared" si="16"/>
        <v>0</v>
      </c>
    </row>
    <row r="105" spans="1:29" x14ac:dyDescent="0.4">
      <c r="A105" s="1" t="str">
        <f t="shared" si="11"/>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IF($B105="","",IF(VLOOKUP($B105,手順1!$B$19:$G$105,6,FALSE)="","",VLOOKUP($B105,手順1!$B$19:$G$105,6,FALSE)))</f>
        <v/>
      </c>
      <c r="H105" s="11" t="str">
        <f t="shared" si="12"/>
        <v/>
      </c>
      <c r="I105" s="21"/>
      <c r="J105" s="4"/>
      <c r="K105" s="4"/>
      <c r="L105" s="151"/>
      <c r="M105" s="157"/>
      <c r="N105" s="4"/>
      <c r="O105" s="4"/>
      <c r="P105" s="158"/>
      <c r="Q105" s="154"/>
      <c r="W105" s="1">
        <v>94</v>
      </c>
      <c r="X105" s="1" t="str">
        <f t="shared" si="13"/>
        <v/>
      </c>
      <c r="Y105" s="1">
        <f t="shared" si="14"/>
        <v>0</v>
      </c>
      <c r="AB105" s="1" t="str">
        <f t="shared" si="15"/>
        <v/>
      </c>
      <c r="AC105" s="1">
        <f t="shared" si="16"/>
        <v>0</v>
      </c>
    </row>
    <row r="106" spans="1:29" x14ac:dyDescent="0.4">
      <c r="A106" s="1" t="str">
        <f t="shared" si="11"/>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IF($B106="","",IF(VLOOKUP($B106,手順1!$B$19:$G$105,6,FALSE)="","",VLOOKUP($B106,手順1!$B$19:$G$105,6,FALSE)))</f>
        <v/>
      </c>
      <c r="H106" s="11" t="str">
        <f t="shared" si="12"/>
        <v/>
      </c>
      <c r="I106" s="21"/>
      <c r="J106" s="4"/>
      <c r="K106" s="4"/>
      <c r="L106" s="151"/>
      <c r="M106" s="157"/>
      <c r="N106" s="4"/>
      <c r="O106" s="4"/>
      <c r="P106" s="158"/>
      <c r="Q106" s="154"/>
      <c r="W106" s="1">
        <v>95</v>
      </c>
      <c r="X106" s="1" t="str">
        <f t="shared" si="13"/>
        <v/>
      </c>
      <c r="Y106" s="1">
        <f t="shared" si="14"/>
        <v>0</v>
      </c>
      <c r="AB106" s="1" t="str">
        <f t="shared" si="15"/>
        <v/>
      </c>
      <c r="AC106" s="1">
        <f t="shared" si="16"/>
        <v>0</v>
      </c>
    </row>
    <row r="107" spans="1:29" ht="20.25" thickBot="1" x14ac:dyDescent="0.45">
      <c r="A107" s="1" t="str">
        <f t="shared" si="11"/>
        <v/>
      </c>
      <c r="B107" s="8"/>
      <c r="C107" s="10" t="str">
        <f>IF($B107="","",VLOOKUP($B107,手順1!$B$19:$G$105,2,FALSE))</f>
        <v/>
      </c>
      <c r="D107" s="10" t="str">
        <f>IF($B107="","",VLOOKUP($B107,手順1!$B$19:$G$105,3,FALSE))</f>
        <v/>
      </c>
      <c r="E107" s="10" t="str">
        <f>IF($B107="","",VLOOKUP($B107,手順1!$B$19:$G$105,4,FALSE))</f>
        <v/>
      </c>
      <c r="F107" s="10" t="str">
        <f>IF($B107="","",VLOOKUP($B107,手順1!$B$19:$G$105,5,FALSE))</f>
        <v/>
      </c>
      <c r="G107" s="10" t="str">
        <f>IF($B107="","",IF(VLOOKUP($B107,手順1!$B$19:$G$105,6,FALSE)="","",VLOOKUP($B107,手順1!$B$19:$G$105,6,FALSE)))</f>
        <v/>
      </c>
      <c r="H107" s="11" t="str">
        <f t="shared" si="12"/>
        <v/>
      </c>
      <c r="I107" s="21"/>
      <c r="J107" s="4"/>
      <c r="K107" s="4"/>
      <c r="L107" s="151"/>
      <c r="M107" s="159"/>
      <c r="N107" s="160"/>
      <c r="O107" s="160"/>
      <c r="P107" s="161"/>
      <c r="Q107" s="154"/>
      <c r="W107" s="1">
        <v>96</v>
      </c>
      <c r="X107" s="1" t="str">
        <f t="shared" si="13"/>
        <v/>
      </c>
      <c r="Y107" s="1">
        <f t="shared" si="14"/>
        <v>0</v>
      </c>
      <c r="AB107" s="1" t="str">
        <f t="shared" si="15"/>
        <v/>
      </c>
      <c r="AC107" s="1">
        <f t="shared" si="16"/>
        <v>0</v>
      </c>
    </row>
  </sheetData>
  <sheetProtection sheet="1" objects="1" scenarios="1"/>
  <sortState xmlns:xlrd2="http://schemas.microsoft.com/office/spreadsheetml/2017/richdata2" ref="B12:U107">
    <sortCondition ref="B12:B107"/>
  </sortState>
  <mergeCells count="10">
    <mergeCell ref="B1:U1"/>
    <mergeCell ref="B10:B11"/>
    <mergeCell ref="C10:D10"/>
    <mergeCell ref="E10:F10"/>
    <mergeCell ref="G10:G11"/>
    <mergeCell ref="H10:H11"/>
    <mergeCell ref="I10:L10"/>
    <mergeCell ref="S10:U10"/>
    <mergeCell ref="M10:P10"/>
    <mergeCell ref="M9:P9"/>
  </mergeCells>
  <phoneticPr fontId="2"/>
  <conditionalFormatting sqref="B12:B107">
    <cfRule type="cellIs" dxfId="11" priority="1" operator="equal">
      <formula>""</formula>
    </cfRule>
  </conditionalFormatting>
  <conditionalFormatting sqref="I12:Q107">
    <cfRule type="cellIs" dxfId="10" priority="8" operator="equal">
      <formula>""</formula>
    </cfRule>
  </conditionalFormatting>
  <conditionalFormatting sqref="S12:U13">
    <cfRule type="cellIs" dxfId="9" priority="3" operator="equal">
      <formula>""</formula>
    </cfRule>
  </conditionalFormatting>
  <conditionalFormatting sqref="V12">
    <cfRule type="cellIs" dxfId="8" priority="10" operator="equal">
      <formula>""</formula>
    </cfRule>
  </conditionalFormatting>
  <conditionalFormatting sqref="V14:V16">
    <cfRule type="containsText" dxfId="7" priority="5" operator="containsText" text="●が多過ぎ！！">
      <formula>NOT(ISERROR(SEARCH("●が多過ぎ！！",V14)))</formula>
    </cfRule>
  </conditionalFormatting>
  <conditionalFormatting sqref="V18:V20">
    <cfRule type="cellIs" dxfId="6" priority="4" operator="equal">
      <formula>"選手重複！！"</formula>
    </cfRule>
  </conditionalFormatting>
  <dataValidations count="4">
    <dataValidation type="list" allowBlank="1" showInputMessage="1" showErrorMessage="1" sqref="Q12:Q107" xr:uid="{9C1540D4-4C8A-4153-A880-A6BFFFBB4F54}">
      <formula1>$AH$12:$AH$14</formula1>
    </dataValidation>
    <dataValidation type="list" allowBlank="1" showInputMessage="1" showErrorMessage="1" sqref="I12:I107" xr:uid="{BA4BE97B-9644-4129-9B93-FA7E6A8CB178}">
      <formula1>$AD$12:$AD$33</formula1>
    </dataValidation>
    <dataValidation type="whole" allowBlank="1" showInputMessage="1" showErrorMessage="1" sqref="B12:B31" xr:uid="{3D65B436-D4E5-4145-8FDC-509251B2A20A}">
      <formula1>1</formula1>
      <formula2>99999</formula2>
    </dataValidation>
    <dataValidation type="list" allowBlank="1" showInputMessage="1" showErrorMessage="1" sqref="M12:M107" xr:uid="{879CB826-BE0E-45CA-BAB0-8EF58672CCD1}">
      <formula1>$AD$22:$AD$23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L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7.5" style="1" bestFit="1" customWidth="1"/>
    <col min="18" max="18" width="3.125" style="1" bestFit="1" customWidth="1"/>
    <col min="19" max="21" width="5.625" style="1" customWidth="1"/>
    <col min="22" max="22" width="59" style="1" customWidth="1"/>
    <col min="23" max="23" width="5.125" style="1" bestFit="1" customWidth="1"/>
    <col min="24" max="24" width="9.75" style="1" bestFit="1" customWidth="1"/>
    <col min="25" max="29" width="7.25" style="1" customWidth="1"/>
    <col min="30" max="30" width="21.25" style="1" customWidth="1"/>
    <col min="31" max="31" width="9.125" style="1" customWidth="1"/>
    <col min="32" max="32" width="4" style="1" customWidth="1"/>
    <col min="33" max="33" width="9" style="1" customWidth="1"/>
    <col min="34" max="34" width="21.25" style="1" customWidth="1"/>
    <col min="35" max="35" width="9.125" style="1" customWidth="1"/>
    <col min="36" max="36" width="4" style="1" bestFit="1" customWidth="1"/>
    <col min="37" max="16384" width="9" style="1"/>
  </cols>
  <sheetData>
    <row r="1" spans="1:38" ht="38.25" customHeight="1" thickBot="1" x14ac:dyDescent="0.45">
      <c r="B1" s="232" t="s">
        <v>47</v>
      </c>
      <c r="C1" s="233"/>
      <c r="D1" s="233"/>
      <c r="E1" s="233"/>
      <c r="F1" s="233"/>
      <c r="G1" s="233"/>
      <c r="H1" s="233"/>
      <c r="I1" s="233"/>
      <c r="J1" s="233"/>
      <c r="K1" s="233"/>
      <c r="L1" s="233"/>
      <c r="M1" s="233"/>
      <c r="N1" s="233"/>
      <c r="O1" s="233"/>
      <c r="P1" s="233"/>
      <c r="Q1" s="233"/>
      <c r="R1" s="233"/>
      <c r="S1" s="233"/>
      <c r="T1" s="233"/>
      <c r="U1" s="234"/>
      <c r="V1" s="132"/>
    </row>
    <row r="2" spans="1:38" ht="25.5" customHeight="1" x14ac:dyDescent="0.4">
      <c r="B2" s="54" t="s">
        <v>132</v>
      </c>
      <c r="C2" s="13"/>
      <c r="D2" s="13"/>
      <c r="E2" s="13"/>
      <c r="F2" s="13"/>
      <c r="G2" s="13"/>
      <c r="H2" s="13"/>
      <c r="I2" s="13"/>
      <c r="J2" s="13"/>
      <c r="K2" s="13"/>
      <c r="L2" s="13"/>
      <c r="M2" s="13"/>
      <c r="N2" s="13"/>
      <c r="O2" s="13"/>
      <c r="P2" s="13"/>
      <c r="Q2" s="13"/>
      <c r="R2" s="13"/>
      <c r="S2" s="13"/>
      <c r="T2" s="13"/>
      <c r="U2" s="16"/>
      <c r="V2" s="15"/>
    </row>
    <row r="3" spans="1:38" ht="23.25" customHeight="1" x14ac:dyDescent="0.4">
      <c r="B3" s="14" t="s">
        <v>80</v>
      </c>
      <c r="C3" s="15"/>
      <c r="D3" s="15"/>
      <c r="E3" s="15"/>
      <c r="F3" s="15"/>
      <c r="G3" s="15"/>
      <c r="H3" s="15"/>
      <c r="I3" s="15"/>
      <c r="J3" s="15"/>
      <c r="K3" s="15"/>
      <c r="L3" s="15"/>
      <c r="M3" s="15"/>
      <c r="N3" s="15"/>
      <c r="O3" s="15"/>
      <c r="P3" s="15"/>
      <c r="Q3" s="15"/>
      <c r="R3" s="15"/>
      <c r="S3" s="15"/>
      <c r="T3" s="15"/>
      <c r="U3" s="17"/>
      <c r="V3" s="15"/>
    </row>
    <row r="4" spans="1:38" ht="23.25" customHeight="1" x14ac:dyDescent="0.4">
      <c r="B4" s="14" t="s">
        <v>81</v>
      </c>
      <c r="C4" s="15"/>
      <c r="D4" s="15"/>
      <c r="E4" s="15"/>
      <c r="F4" s="15"/>
      <c r="G4" s="15"/>
      <c r="H4" s="15"/>
      <c r="I4" s="15"/>
      <c r="J4" s="15"/>
      <c r="K4" s="15"/>
      <c r="L4" s="15"/>
      <c r="M4" s="15"/>
      <c r="N4" s="15"/>
      <c r="O4" s="15"/>
      <c r="P4" s="15"/>
      <c r="Q4" s="15"/>
      <c r="R4" s="15"/>
      <c r="S4" s="15"/>
      <c r="T4" s="15"/>
      <c r="U4" s="17"/>
      <c r="V4" s="15"/>
    </row>
    <row r="5" spans="1:38" ht="23.25" customHeight="1" x14ac:dyDescent="0.4">
      <c r="B5" s="14" t="s">
        <v>339</v>
      </c>
      <c r="C5" s="15"/>
      <c r="D5" s="15"/>
      <c r="E5" s="15"/>
      <c r="F5" s="15"/>
      <c r="G5" s="15"/>
      <c r="H5" s="15"/>
      <c r="I5" s="15"/>
      <c r="J5" s="15"/>
      <c r="K5" s="15"/>
      <c r="L5" s="15"/>
      <c r="M5" s="15"/>
      <c r="N5" s="15"/>
      <c r="O5" s="15"/>
      <c r="P5" s="15"/>
      <c r="Q5" s="15"/>
      <c r="R5" s="15"/>
      <c r="S5" s="15"/>
      <c r="T5" s="15"/>
      <c r="U5" s="17"/>
      <c r="V5" s="15"/>
    </row>
    <row r="6" spans="1:38" ht="23.25" customHeight="1" x14ac:dyDescent="0.4">
      <c r="B6" s="112" t="s">
        <v>111</v>
      </c>
      <c r="C6" s="15"/>
      <c r="D6" s="15"/>
      <c r="E6" s="15"/>
      <c r="F6" s="15"/>
      <c r="G6" s="15"/>
      <c r="H6" s="15"/>
      <c r="I6" s="15"/>
      <c r="J6" s="15"/>
      <c r="K6" s="15"/>
      <c r="L6" s="15"/>
      <c r="M6" s="15"/>
      <c r="N6" s="15"/>
      <c r="O6" s="15"/>
      <c r="P6" s="15"/>
      <c r="Q6" s="15"/>
      <c r="R6" s="15"/>
      <c r="S6" s="15"/>
      <c r="T6" s="15"/>
      <c r="U6" s="17"/>
      <c r="V6" s="15"/>
    </row>
    <row r="7" spans="1:38" ht="23.25" customHeight="1" thickBot="1" x14ac:dyDescent="0.45">
      <c r="B7" s="18" t="s">
        <v>105</v>
      </c>
      <c r="C7" s="19"/>
      <c r="D7" s="19"/>
      <c r="E7" s="19"/>
      <c r="F7" s="19"/>
      <c r="G7" s="19"/>
      <c r="H7" s="19"/>
      <c r="I7" s="19"/>
      <c r="J7" s="19"/>
      <c r="K7" s="19"/>
      <c r="L7" s="19"/>
      <c r="M7" s="19"/>
      <c r="N7" s="19"/>
      <c r="O7" s="19"/>
      <c r="P7" s="19"/>
      <c r="Q7" s="19"/>
      <c r="R7" s="19"/>
      <c r="S7" s="19"/>
      <c r="T7" s="19"/>
      <c r="U7" s="20"/>
      <c r="V7" s="15"/>
    </row>
    <row r="8" spans="1:38" ht="7.5" customHeight="1" thickBot="1" x14ac:dyDescent="0.45">
      <c r="I8" s="1"/>
      <c r="J8" s="1"/>
      <c r="K8" s="1"/>
      <c r="L8" s="1"/>
      <c r="M8" s="1"/>
      <c r="N8" s="1"/>
    </row>
    <row r="9" spans="1:38" ht="39.75" customHeight="1" thickBot="1" x14ac:dyDescent="0.45">
      <c r="B9" s="3" t="s">
        <v>48</v>
      </c>
      <c r="H9" s="3"/>
      <c r="M9" s="245" t="s">
        <v>514</v>
      </c>
      <c r="N9" s="246"/>
      <c r="O9" s="246"/>
      <c r="P9" s="247"/>
      <c r="Q9" s="142"/>
      <c r="R9" s="142"/>
      <c r="S9" s="142"/>
      <c r="T9" s="142"/>
      <c r="U9" s="142"/>
      <c r="Z9" s="1">
        <f>IF(AD10&gt;0,1,0)</f>
        <v>0</v>
      </c>
      <c r="AA9" s="1">
        <f>IF(AE10&gt;0,1,0)</f>
        <v>0</v>
      </c>
    </row>
    <row r="10" spans="1:38" ht="19.5" customHeight="1" x14ac:dyDescent="0.4">
      <c r="B10" s="193" t="s">
        <v>14</v>
      </c>
      <c r="C10" s="195" t="s">
        <v>8</v>
      </c>
      <c r="D10" s="195"/>
      <c r="E10" s="195" t="s">
        <v>9</v>
      </c>
      <c r="F10" s="195"/>
      <c r="G10" s="195" t="s">
        <v>13</v>
      </c>
      <c r="H10" s="236" t="s">
        <v>12</v>
      </c>
      <c r="I10" s="244" t="s">
        <v>30</v>
      </c>
      <c r="J10" s="242"/>
      <c r="K10" s="242"/>
      <c r="L10" s="242"/>
      <c r="M10" s="238" t="s">
        <v>512</v>
      </c>
      <c r="N10" s="239"/>
      <c r="O10" s="239"/>
      <c r="P10" s="240"/>
      <c r="Q10" s="163" t="s">
        <v>333</v>
      </c>
      <c r="R10" s="2"/>
      <c r="S10" s="241" t="s">
        <v>332</v>
      </c>
      <c r="T10" s="242"/>
      <c r="U10" s="243"/>
      <c r="Z10" s="133"/>
      <c r="AB10" s="1">
        <f>MAX(AB12:AB107)-COUNT(AB12:AB107)-100</f>
        <v>-100</v>
      </c>
      <c r="AC10" s="1">
        <f>MAX(AC12:AC107)</f>
        <v>0</v>
      </c>
      <c r="AD10" s="1">
        <f>AD12</f>
        <v>0</v>
      </c>
      <c r="AE10" s="1">
        <f>AE12</f>
        <v>0</v>
      </c>
      <c r="AF10" s="1">
        <f>COUNTA(M12:M107)-AF12</f>
        <v>0</v>
      </c>
      <c r="AG10" s="1">
        <f>MAX(AG13:AG14,AG17:AG21)</f>
        <v>0</v>
      </c>
    </row>
    <row r="11" spans="1:38" ht="33" x14ac:dyDescent="0.4">
      <c r="A11" s="2">
        <f>MAX(A12:A107)</f>
        <v>0</v>
      </c>
      <c r="B11" s="194"/>
      <c r="C11" s="25" t="s">
        <v>7</v>
      </c>
      <c r="D11" s="25" t="s">
        <v>6</v>
      </c>
      <c r="E11" s="25" t="s">
        <v>10</v>
      </c>
      <c r="F11" s="25" t="s">
        <v>11</v>
      </c>
      <c r="G11" s="235"/>
      <c r="H11" s="237"/>
      <c r="I11" s="25" t="s">
        <v>31</v>
      </c>
      <c r="J11" s="32" t="s">
        <v>32</v>
      </c>
      <c r="K11" s="33" t="s">
        <v>37</v>
      </c>
      <c r="L11" s="162" t="s">
        <v>82</v>
      </c>
      <c r="M11" s="165" t="s">
        <v>31</v>
      </c>
      <c r="N11" s="32" t="s">
        <v>32</v>
      </c>
      <c r="O11" s="33" t="s">
        <v>37</v>
      </c>
      <c r="P11" s="166" t="s">
        <v>82</v>
      </c>
      <c r="Q11" s="164" t="s">
        <v>38</v>
      </c>
      <c r="R11" s="2"/>
      <c r="S11" s="34" t="s">
        <v>32</v>
      </c>
      <c r="T11" s="32" t="s">
        <v>33</v>
      </c>
      <c r="U11" s="35" t="s">
        <v>34</v>
      </c>
      <c r="V11" s="12"/>
      <c r="Z11" s="134"/>
      <c r="AB11" s="1" t="s">
        <v>106</v>
      </c>
      <c r="AC11" s="1" t="s">
        <v>44</v>
      </c>
      <c r="AD11" s="1" t="s">
        <v>133</v>
      </c>
      <c r="AE11" s="1" t="s">
        <v>135</v>
      </c>
      <c r="AF11" s="1" t="s">
        <v>45</v>
      </c>
      <c r="AG11" s="1">
        <f>MAX(AG14:AG20)</f>
        <v>0</v>
      </c>
      <c r="AH11" s="1" t="s">
        <v>46</v>
      </c>
    </row>
    <row r="12" spans="1:38" x14ac:dyDescent="0.4">
      <c r="A12" s="2" t="str">
        <f t="shared" ref="A12:A43" si="0">IF(B12="","",AA12)</f>
        <v/>
      </c>
      <c r="B12" s="8"/>
      <c r="C12" s="10" t="str">
        <f>IF($B12="","",VLOOKUP($B12,手順1!$J$19:$O$105,2,FALSE))</f>
        <v/>
      </c>
      <c r="D12" s="10" t="str">
        <f>IF($B12="","",VLOOKUP($B12,手順1!$J$19:$O$105,3,FALSE))</f>
        <v/>
      </c>
      <c r="E12" s="10" t="str">
        <f>IF($B12="","",VLOOKUP($B12,手順1!$J$19:$O$105,4,FALSE))</f>
        <v/>
      </c>
      <c r="F12" s="10" t="str">
        <f>IF($B12="","",VLOOKUP($B12,手順1!$J$19:$O$105,5,FALSE))</f>
        <v/>
      </c>
      <c r="G12" s="10" t="str">
        <f>IF($B12="","",IF(VLOOKUP($B12,手順1!$J$19:$O$105,6,FALSE)="","",VLOOKUP($B12,手順1!$J$19:$O$105,6,FALSE)))</f>
        <v/>
      </c>
      <c r="H12" s="11" t="str">
        <f>IF(B12="","","女")</f>
        <v/>
      </c>
      <c r="I12" s="21"/>
      <c r="J12" s="4"/>
      <c r="K12" s="4"/>
      <c r="L12" s="151"/>
      <c r="M12" s="157"/>
      <c r="N12" s="4"/>
      <c r="O12" s="4"/>
      <c r="P12" s="158"/>
      <c r="Q12" s="154"/>
      <c r="R12" s="123" t="s">
        <v>136</v>
      </c>
      <c r="S12" s="8"/>
      <c r="T12" s="4"/>
      <c r="U12" s="5"/>
      <c r="V12" s="12"/>
      <c r="Z12"/>
      <c r="AA12" s="1">
        <v>101</v>
      </c>
      <c r="AB12" s="1" t="str">
        <f t="shared" ref="AB12:AB43" si="1">IF(B12="","",AA12)</f>
        <v/>
      </c>
      <c r="AC12" s="1">
        <f t="shared" ref="AC12:AC43" si="2">COUNTIF(B$12:B$107,B12)</f>
        <v>0</v>
      </c>
      <c r="AD12" s="1">
        <f>COUNTIF(Q$12:Q$107,$AL$13)</f>
        <v>0</v>
      </c>
      <c r="AE12" s="1">
        <f>COUNTIF(Q$12:Q$107,$AL$14)</f>
        <v>0</v>
      </c>
      <c r="AF12" s="1">
        <f>SUM(AF13:AF107)</f>
        <v>0</v>
      </c>
      <c r="AL12" s="1" t="s">
        <v>39</v>
      </c>
    </row>
    <row r="13" spans="1:38" ht="20.25" thickBot="1" x14ac:dyDescent="0.45">
      <c r="A13" s="2" t="str">
        <f t="shared" si="0"/>
        <v/>
      </c>
      <c r="B13" s="8"/>
      <c r="C13" s="10" t="str">
        <f>IF($B13="","",VLOOKUP($B13,手順1!$J$19:$O$105,2,FALSE))</f>
        <v/>
      </c>
      <c r="D13" s="10" t="str">
        <f>IF($B13="","",VLOOKUP($B13,手順1!$J$19:$O$105,3,FALSE))</f>
        <v/>
      </c>
      <c r="E13" s="10" t="str">
        <f>IF($B13="","",VLOOKUP($B13,手順1!$J$19:$O$105,4,FALSE))</f>
        <v/>
      </c>
      <c r="F13" s="10" t="str">
        <f>IF($B13="","",VLOOKUP($B13,手順1!$J$19:$O$105,5,FALSE))</f>
        <v/>
      </c>
      <c r="G13" s="10" t="str">
        <f>IF($B13="","",VLOOKUP($B13,手順1!$J$19:$O$105,6,FALSE))</f>
        <v/>
      </c>
      <c r="H13" s="11" t="str">
        <f t="shared" ref="H13:H76" si="3">IF(B13="","","女")</f>
        <v/>
      </c>
      <c r="I13" s="21"/>
      <c r="J13" s="4"/>
      <c r="K13" s="4"/>
      <c r="L13" s="151"/>
      <c r="M13" s="157"/>
      <c r="N13" s="4"/>
      <c r="O13" s="4"/>
      <c r="P13" s="158"/>
      <c r="Q13" s="154"/>
      <c r="R13" s="123" t="s">
        <v>134</v>
      </c>
      <c r="S13" s="124"/>
      <c r="T13" s="125"/>
      <c r="U13" s="126"/>
      <c r="V13" s="12"/>
      <c r="AA13" s="1">
        <v>102</v>
      </c>
      <c r="AB13" s="1" t="str">
        <f t="shared" si="1"/>
        <v/>
      </c>
      <c r="AC13" s="1">
        <f t="shared" si="2"/>
        <v>0</v>
      </c>
      <c r="AF13" s="1">
        <f>IF(AH13="","",COUNTIF(I$12:I$107,AH13))</f>
        <v>0</v>
      </c>
      <c r="AG13" s="1">
        <f>COUNTIF($I$12:$I$107,AH13)</f>
        <v>0</v>
      </c>
      <c r="AH13" s="1" t="str">
        <f>種目情報!A13</f>
        <v>【一般高校女子】</v>
      </c>
      <c r="AI13" s="1">
        <f>種目情報!B13</f>
        <v>0</v>
      </c>
      <c r="AJ13" s="1">
        <f>種目情報!C13</f>
        <v>0</v>
      </c>
      <c r="AL13" s="1" t="s">
        <v>139</v>
      </c>
    </row>
    <row r="14" spans="1:38" x14ac:dyDescent="0.4">
      <c r="A14" s="2" t="str">
        <f t="shared" si="0"/>
        <v/>
      </c>
      <c r="B14" s="8"/>
      <c r="C14" s="10" t="str">
        <f>IF($B14="","",VLOOKUP($B14,手順1!$J$19:$O$105,2,FALSE))</f>
        <v/>
      </c>
      <c r="D14" s="10" t="str">
        <f>IF($B14="","",VLOOKUP($B14,手順1!$J$19:$O$105,3,FALSE))</f>
        <v/>
      </c>
      <c r="E14" s="10" t="str">
        <f>IF($B14="","",VLOOKUP($B14,手順1!$J$19:$O$105,4,FALSE))</f>
        <v/>
      </c>
      <c r="F14" s="10" t="str">
        <f>IF($B14="","",VLOOKUP($B14,手順1!$J$19:$O$105,5,FALSE))</f>
        <v/>
      </c>
      <c r="G14" s="10" t="str">
        <f>IF($B14="","",VLOOKUP($B14,手順1!$J$19:$O$105,6,FALSE))</f>
        <v/>
      </c>
      <c r="H14" s="11" t="str">
        <f t="shared" si="3"/>
        <v/>
      </c>
      <c r="I14" s="21"/>
      <c r="J14" s="4"/>
      <c r="K14" s="4"/>
      <c r="L14" s="151"/>
      <c r="M14" s="157"/>
      <c r="N14" s="4"/>
      <c r="O14" s="4"/>
      <c r="P14" s="158"/>
      <c r="Q14" s="154"/>
      <c r="R14" s="2"/>
      <c r="V14" s="12"/>
      <c r="W14" s="230"/>
      <c r="X14" s="230"/>
      <c r="Y14" s="230"/>
      <c r="Z14" s="74"/>
      <c r="AA14" s="1">
        <v>103</v>
      </c>
      <c r="AB14" s="1" t="str">
        <f t="shared" si="1"/>
        <v/>
      </c>
      <c r="AC14" s="1">
        <f t="shared" si="2"/>
        <v>0</v>
      </c>
      <c r="AF14" s="1">
        <f t="shared" ref="AF14:AF50" si="4">IF(AH14="","",COUNTIF(I$12:I$107,AH14))</f>
        <v>0</v>
      </c>
      <c r="AG14" s="1">
        <f t="shared" ref="AG14:AG50" si="5">COUNTIF($I$12:$I$107,AH14)</f>
        <v>0</v>
      </c>
      <c r="AH14" s="1" t="str">
        <f>種目情報!A14</f>
        <v>一高女100ｍ</v>
      </c>
      <c r="AI14" s="1" t="str">
        <f>種目情報!B14</f>
        <v>00202 0</v>
      </c>
      <c r="AJ14" s="1">
        <f>種目情報!C14</f>
        <v>2</v>
      </c>
      <c r="AL14" s="1" t="s">
        <v>140</v>
      </c>
    </row>
    <row r="15" spans="1:38" x14ac:dyDescent="0.4">
      <c r="A15" s="2" t="str">
        <f t="shared" si="0"/>
        <v/>
      </c>
      <c r="B15" s="8"/>
      <c r="C15" s="10" t="str">
        <f>IF($B15="","",VLOOKUP($B15,手順1!$J$19:$O$105,2,FALSE))</f>
        <v/>
      </c>
      <c r="D15" s="10" t="str">
        <f>IF($B15="","",VLOOKUP($B15,手順1!$J$19:$O$105,3,FALSE))</f>
        <v/>
      </c>
      <c r="E15" s="10" t="str">
        <f>IF($B15="","",VLOOKUP($B15,手順1!$J$19:$O$105,4,FALSE))</f>
        <v/>
      </c>
      <c r="F15" s="10" t="str">
        <f>IF($B15="","",VLOOKUP($B15,手順1!$J$19:$O$105,5,FALSE))</f>
        <v/>
      </c>
      <c r="G15" s="10" t="str">
        <f>IF($B15="","",VLOOKUP($B15,手順1!$J$19:$O$105,6,FALSE))</f>
        <v/>
      </c>
      <c r="H15" s="11" t="str">
        <f t="shared" si="3"/>
        <v/>
      </c>
      <c r="I15" s="21"/>
      <c r="J15" s="4"/>
      <c r="K15" s="4"/>
      <c r="L15" s="151"/>
      <c r="M15" s="157"/>
      <c r="N15" s="4"/>
      <c r="O15" s="4"/>
      <c r="P15" s="158"/>
      <c r="Q15" s="154"/>
      <c r="R15" s="2"/>
      <c r="V15" s="12"/>
      <c r="W15" s="230"/>
      <c r="X15" s="230"/>
      <c r="Y15" s="230"/>
      <c r="Z15" s="74"/>
      <c r="AA15" s="1">
        <v>104</v>
      </c>
      <c r="AB15" s="1" t="str">
        <f t="shared" si="1"/>
        <v/>
      </c>
      <c r="AC15" s="1">
        <f t="shared" si="2"/>
        <v>0</v>
      </c>
      <c r="AF15" s="1">
        <f t="shared" si="4"/>
        <v>0</v>
      </c>
      <c r="AG15" s="1">
        <f t="shared" si="5"/>
        <v>0</v>
      </c>
      <c r="AH15" s="1" t="str">
        <f>種目情報!A15</f>
        <v>一高女100ｍYＨ</v>
      </c>
      <c r="AI15" s="1" t="str">
        <f>種目情報!B15</f>
        <v>04302 0</v>
      </c>
      <c r="AJ15" s="1">
        <f>種目情報!C15</f>
        <v>43</v>
      </c>
    </row>
    <row r="16" spans="1:38" x14ac:dyDescent="0.4">
      <c r="A16" s="2" t="str">
        <f t="shared" si="0"/>
        <v/>
      </c>
      <c r="B16" s="8"/>
      <c r="C16" s="10" t="str">
        <f>IF($B16="","",VLOOKUP($B16,手順1!$J$19:$O$105,2,FALSE))</f>
        <v/>
      </c>
      <c r="D16" s="10" t="str">
        <f>IF($B16="","",VLOOKUP($B16,手順1!$J$19:$O$105,3,FALSE))</f>
        <v/>
      </c>
      <c r="E16" s="10" t="str">
        <f>IF($B16="","",VLOOKUP($B16,手順1!$J$19:$O$105,4,FALSE))</f>
        <v/>
      </c>
      <c r="F16" s="10" t="str">
        <f>IF($B16="","",VLOOKUP($B16,手順1!$J$19:$O$105,5,FALSE))</f>
        <v/>
      </c>
      <c r="G16" s="10" t="str">
        <f>IF($B16="","",VLOOKUP($B16,手順1!$J$19:$O$105,6,FALSE))</f>
        <v/>
      </c>
      <c r="H16" s="11" t="str">
        <f t="shared" si="3"/>
        <v/>
      </c>
      <c r="I16" s="21"/>
      <c r="J16" s="4"/>
      <c r="K16" s="4"/>
      <c r="L16" s="151"/>
      <c r="M16" s="157"/>
      <c r="N16" s="4"/>
      <c r="O16" s="4"/>
      <c r="P16" s="158"/>
      <c r="Q16" s="154"/>
      <c r="R16" s="2"/>
      <c r="V16" s="12"/>
      <c r="W16" s="230"/>
      <c r="X16" s="230"/>
      <c r="Y16" s="230"/>
      <c r="Z16" s="74"/>
      <c r="AA16" s="1">
        <v>105</v>
      </c>
      <c r="AB16" s="1" t="str">
        <f t="shared" si="1"/>
        <v/>
      </c>
      <c r="AC16" s="1">
        <f t="shared" si="2"/>
        <v>0</v>
      </c>
      <c r="AF16" s="1">
        <f t="shared" si="4"/>
        <v>0</v>
      </c>
      <c r="AG16" s="1">
        <f t="shared" si="5"/>
        <v>0</v>
      </c>
      <c r="AH16" s="1" t="str">
        <f>種目情報!A16</f>
        <v>一高女100ｍＨ</v>
      </c>
      <c r="AI16" s="1" t="str">
        <f>種目情報!B16</f>
        <v>04402 0</v>
      </c>
      <c r="AJ16" s="1">
        <f>種目情報!C16</f>
        <v>44</v>
      </c>
    </row>
    <row r="17" spans="1:36" x14ac:dyDescent="0.4">
      <c r="A17" s="2" t="str">
        <f t="shared" si="0"/>
        <v/>
      </c>
      <c r="B17" s="8"/>
      <c r="C17" s="10" t="str">
        <f>IF($B17="","",VLOOKUP($B17,手順1!$J$19:$O$105,2,FALSE))</f>
        <v/>
      </c>
      <c r="D17" s="10" t="str">
        <f>IF($B17="","",VLOOKUP($B17,手順1!$J$19:$O$105,3,FALSE))</f>
        <v/>
      </c>
      <c r="E17" s="10" t="str">
        <f>IF($B17="","",VLOOKUP($B17,手順1!$J$19:$O$105,4,FALSE))</f>
        <v/>
      </c>
      <c r="F17" s="10" t="str">
        <f>IF($B17="","",VLOOKUP($B17,手順1!$J$19:$O$105,5,FALSE))</f>
        <v/>
      </c>
      <c r="G17" s="10" t="str">
        <f>IF($B17="","",VLOOKUP($B17,手順1!$J$19:$O$105,6,FALSE))</f>
        <v/>
      </c>
      <c r="H17" s="11" t="str">
        <f t="shared" si="3"/>
        <v/>
      </c>
      <c r="I17" s="21"/>
      <c r="J17" s="4"/>
      <c r="K17" s="4"/>
      <c r="L17" s="151"/>
      <c r="M17" s="157"/>
      <c r="N17" s="4"/>
      <c r="O17" s="4"/>
      <c r="P17" s="158"/>
      <c r="Q17" s="154"/>
      <c r="R17" s="2"/>
      <c r="V17" s="12"/>
      <c r="AA17" s="1">
        <v>106</v>
      </c>
      <c r="AB17" s="1" t="str">
        <f t="shared" si="1"/>
        <v/>
      </c>
      <c r="AC17" s="1">
        <f t="shared" si="2"/>
        <v>0</v>
      </c>
      <c r="AF17" s="1">
        <f t="shared" si="4"/>
        <v>0</v>
      </c>
      <c r="AG17" s="1">
        <f t="shared" si="5"/>
        <v>0</v>
      </c>
      <c r="AH17" s="1" t="str">
        <f>種目情報!A17</f>
        <v>一高女走高跳</v>
      </c>
      <c r="AI17" s="1" t="str">
        <f>種目情報!B17</f>
        <v>07102 0</v>
      </c>
      <c r="AJ17" s="1">
        <f>種目情報!C17</f>
        <v>71</v>
      </c>
    </row>
    <row r="18" spans="1:36" x14ac:dyDescent="0.4">
      <c r="A18" s="2" t="str">
        <f t="shared" si="0"/>
        <v/>
      </c>
      <c r="B18" s="8"/>
      <c r="C18" s="10" t="str">
        <f>IF($B18="","",VLOOKUP($B18,手順1!$J$19:$O$105,2,FALSE))</f>
        <v/>
      </c>
      <c r="D18" s="10" t="str">
        <f>IF($B18="","",VLOOKUP($B18,手順1!$J$19:$O$105,3,FALSE))</f>
        <v/>
      </c>
      <c r="E18" s="10" t="str">
        <f>IF($B18="","",VLOOKUP($B18,手順1!$J$19:$O$105,4,FALSE))</f>
        <v/>
      </c>
      <c r="F18" s="10" t="str">
        <f>IF($B18="","",VLOOKUP($B18,手順1!$J$19:$O$105,5,FALSE))</f>
        <v/>
      </c>
      <c r="G18" s="10" t="str">
        <f>IF($B18="","",VLOOKUP($B18,手順1!$J$19:$O$105,6,FALSE))</f>
        <v/>
      </c>
      <c r="H18" s="11" t="str">
        <f t="shared" si="3"/>
        <v/>
      </c>
      <c r="I18" s="21"/>
      <c r="J18" s="4"/>
      <c r="K18" s="4"/>
      <c r="L18" s="151"/>
      <c r="M18" s="157"/>
      <c r="N18" s="4"/>
      <c r="O18" s="4"/>
      <c r="P18" s="158"/>
      <c r="Q18" s="154"/>
      <c r="R18" s="2"/>
      <c r="V18" s="12"/>
      <c r="W18" s="231"/>
      <c r="X18" s="231"/>
      <c r="Y18" s="231"/>
      <c r="Z18" s="128"/>
      <c r="AA18" s="1">
        <v>107</v>
      </c>
      <c r="AB18" s="1" t="str">
        <f t="shared" si="1"/>
        <v/>
      </c>
      <c r="AC18" s="1">
        <f t="shared" si="2"/>
        <v>0</v>
      </c>
      <c r="AF18" s="1">
        <f t="shared" si="4"/>
        <v>0</v>
      </c>
      <c r="AG18" s="1">
        <f t="shared" si="5"/>
        <v>0</v>
      </c>
      <c r="AH18" s="1" t="str">
        <f>種目情報!A18</f>
        <v>一高女走幅跳</v>
      </c>
      <c r="AI18" s="1" t="str">
        <f>種目情報!B18</f>
        <v>07302 0</v>
      </c>
      <c r="AJ18" s="1">
        <f>種目情報!C18</f>
        <v>73</v>
      </c>
    </row>
    <row r="19" spans="1:36" x14ac:dyDescent="0.4">
      <c r="A19" s="2" t="str">
        <f t="shared" si="0"/>
        <v/>
      </c>
      <c r="B19" s="8"/>
      <c r="C19" s="10" t="str">
        <f>IF($B19="","",VLOOKUP($B19,手順1!$J$19:$O$105,2,FALSE))</f>
        <v/>
      </c>
      <c r="D19" s="10" t="str">
        <f>IF($B19="","",VLOOKUP($B19,手順1!$J$19:$O$105,3,FALSE))</f>
        <v/>
      </c>
      <c r="E19" s="10" t="str">
        <f>IF($B19="","",VLOOKUP($B19,手順1!$J$19:$O$105,4,FALSE))</f>
        <v/>
      </c>
      <c r="F19" s="10" t="str">
        <f>IF($B19="","",VLOOKUP($B19,手順1!$J$19:$O$105,5,FALSE))</f>
        <v/>
      </c>
      <c r="G19" s="10" t="str">
        <f>IF($B19="","",VLOOKUP($B19,手順1!$J$19:$O$105,6,FALSE))</f>
        <v/>
      </c>
      <c r="H19" s="11" t="str">
        <f t="shared" si="3"/>
        <v/>
      </c>
      <c r="I19" s="21"/>
      <c r="J19" s="4"/>
      <c r="K19" s="4"/>
      <c r="L19" s="151"/>
      <c r="M19" s="157"/>
      <c r="N19" s="4"/>
      <c r="O19" s="4"/>
      <c r="P19" s="158"/>
      <c r="Q19" s="154"/>
      <c r="R19" s="2"/>
      <c r="V19" s="12"/>
      <c r="W19" s="231"/>
      <c r="X19" s="231"/>
      <c r="Y19" s="231"/>
      <c r="Z19" s="128"/>
      <c r="AA19" s="1">
        <v>108</v>
      </c>
      <c r="AB19" s="1" t="str">
        <f t="shared" si="1"/>
        <v/>
      </c>
      <c r="AC19" s="1">
        <f t="shared" si="2"/>
        <v>0</v>
      </c>
      <c r="AF19" s="1">
        <f t="shared" si="4"/>
        <v>0</v>
      </c>
      <c r="AG19" s="1">
        <f t="shared" si="5"/>
        <v>0</v>
      </c>
      <c r="AH19" s="1" t="str">
        <f>種目情報!A19</f>
        <v>一高女砲丸投</v>
      </c>
      <c r="AI19" s="1" t="str">
        <f>種目情報!B19</f>
        <v>08402 0</v>
      </c>
      <c r="AJ19" s="1">
        <f>種目情報!C19</f>
        <v>84</v>
      </c>
    </row>
    <row r="20" spans="1:36" x14ac:dyDescent="0.4">
      <c r="A20" s="2" t="str">
        <f t="shared" si="0"/>
        <v/>
      </c>
      <c r="B20" s="8"/>
      <c r="C20" s="10" t="str">
        <f>IF($B20="","",VLOOKUP($B20,手順1!$J$19:$O$105,2,FALSE))</f>
        <v/>
      </c>
      <c r="D20" s="10" t="str">
        <f>IF($B20="","",VLOOKUP($B20,手順1!$J$19:$O$105,3,FALSE))</f>
        <v/>
      </c>
      <c r="E20" s="10" t="str">
        <f>IF($B20="","",VLOOKUP($B20,手順1!$J$19:$O$105,4,FALSE))</f>
        <v/>
      </c>
      <c r="F20" s="10" t="str">
        <f>IF($B20="","",VLOOKUP($B20,手順1!$J$19:$O$105,5,FALSE))</f>
        <v/>
      </c>
      <c r="G20" s="10" t="str">
        <f>IF($B20="","",VLOOKUP($B20,手順1!$J$19:$O$105,6,FALSE))</f>
        <v/>
      </c>
      <c r="H20" s="11" t="str">
        <f t="shared" si="3"/>
        <v/>
      </c>
      <c r="I20" s="21"/>
      <c r="J20" s="4"/>
      <c r="K20" s="4"/>
      <c r="L20" s="151"/>
      <c r="M20" s="157"/>
      <c r="N20" s="4"/>
      <c r="O20" s="4"/>
      <c r="P20" s="158"/>
      <c r="Q20" s="154"/>
      <c r="R20" s="2"/>
      <c r="V20" s="12"/>
      <c r="W20" s="231"/>
      <c r="X20" s="231"/>
      <c r="Y20" s="231"/>
      <c r="Z20" s="128"/>
      <c r="AA20" s="1">
        <v>109</v>
      </c>
      <c r="AB20" s="1" t="str">
        <f t="shared" si="1"/>
        <v/>
      </c>
      <c r="AC20" s="1">
        <f t="shared" si="2"/>
        <v>0</v>
      </c>
      <c r="AF20" s="1">
        <f t="shared" si="4"/>
        <v>0</v>
      </c>
      <c r="AG20" s="1">
        <f t="shared" si="5"/>
        <v>0</v>
      </c>
      <c r="AH20" s="1" t="str">
        <f>種目情報!A20</f>
        <v>一高女やり投</v>
      </c>
      <c r="AI20" s="1" t="str">
        <f>種目情報!B20</f>
        <v>09302 0</v>
      </c>
      <c r="AJ20" s="1">
        <f>種目情報!C20</f>
        <v>93</v>
      </c>
    </row>
    <row r="21" spans="1:36" x14ac:dyDescent="0.4">
      <c r="A21" s="2" t="str">
        <f t="shared" si="0"/>
        <v/>
      </c>
      <c r="B21" s="8"/>
      <c r="C21" s="10" t="str">
        <f>IF($B21="","",VLOOKUP($B21,手順1!$J$19:$O$105,2,FALSE))</f>
        <v/>
      </c>
      <c r="D21" s="10" t="str">
        <f>IF($B21="","",VLOOKUP($B21,手順1!$J$19:$O$105,3,FALSE))</f>
        <v/>
      </c>
      <c r="E21" s="10" t="str">
        <f>IF($B21="","",VLOOKUP($B21,手順1!$J$19:$O$105,4,FALSE))</f>
        <v/>
      </c>
      <c r="F21" s="10" t="str">
        <f>IF($B21="","",VLOOKUP($B21,手順1!$J$19:$O$105,5,FALSE))</f>
        <v/>
      </c>
      <c r="G21" s="10" t="str">
        <f>IF($B21="","",VLOOKUP($B21,手順1!$J$19:$O$105,6,FALSE))</f>
        <v/>
      </c>
      <c r="H21" s="11" t="str">
        <f t="shared" si="3"/>
        <v/>
      </c>
      <c r="I21" s="21"/>
      <c r="J21" s="4"/>
      <c r="K21" s="4"/>
      <c r="L21" s="151"/>
      <c r="M21" s="157"/>
      <c r="N21" s="4"/>
      <c r="O21" s="4"/>
      <c r="P21" s="158"/>
      <c r="Q21" s="154"/>
      <c r="R21" s="2"/>
      <c r="V21" s="12"/>
      <c r="AA21" s="1">
        <v>110</v>
      </c>
      <c r="AB21" s="1" t="str">
        <f t="shared" si="1"/>
        <v/>
      </c>
      <c r="AC21" s="1">
        <f t="shared" si="2"/>
        <v>0</v>
      </c>
      <c r="AF21" s="1">
        <f t="shared" si="4"/>
        <v>0</v>
      </c>
      <c r="AG21" s="1">
        <f t="shared" si="5"/>
        <v>0</v>
      </c>
      <c r="AH21" s="1" t="str">
        <f>種目情報!A21</f>
        <v>女3000ｍｵｰﾌﾟﾝ</v>
      </c>
      <c r="AI21" s="1" t="str">
        <f>種目情報!B21</f>
        <v>01022 0</v>
      </c>
      <c r="AJ21" s="1">
        <f>種目情報!C21</f>
        <v>10</v>
      </c>
    </row>
    <row r="22" spans="1:36" x14ac:dyDescent="0.4">
      <c r="A22" s="2" t="str">
        <f t="shared" si="0"/>
        <v/>
      </c>
      <c r="B22" s="8"/>
      <c r="C22" s="10" t="str">
        <f>IF($B22="","",VLOOKUP($B22,手順1!$J$19:$O$105,2,FALSE))</f>
        <v/>
      </c>
      <c r="D22" s="10" t="str">
        <f>IF($B22="","",VLOOKUP($B22,手順1!$J$19:$O$105,3,FALSE))</f>
        <v/>
      </c>
      <c r="E22" s="10" t="str">
        <f>IF($B22="","",VLOOKUP($B22,手順1!$J$19:$O$105,4,FALSE))</f>
        <v/>
      </c>
      <c r="F22" s="10" t="str">
        <f>IF($B22="","",VLOOKUP($B22,手順1!$J$19:$O$105,5,FALSE))</f>
        <v/>
      </c>
      <c r="G22" s="10" t="str">
        <f>IF($B22="","",VLOOKUP($B22,手順1!$J$19:$O$105,6,FALSE))</f>
        <v/>
      </c>
      <c r="H22" s="11" t="str">
        <f t="shared" si="3"/>
        <v/>
      </c>
      <c r="I22" s="21"/>
      <c r="J22" s="4"/>
      <c r="K22" s="4"/>
      <c r="L22" s="151"/>
      <c r="M22" s="157"/>
      <c r="N22" s="4"/>
      <c r="O22" s="4"/>
      <c r="P22" s="158"/>
      <c r="Q22" s="154"/>
      <c r="R22" s="2"/>
      <c r="V22" s="12"/>
      <c r="AA22" s="1">
        <v>111</v>
      </c>
      <c r="AB22" s="1" t="str">
        <f t="shared" si="1"/>
        <v/>
      </c>
      <c r="AC22" s="1">
        <f t="shared" si="2"/>
        <v>0</v>
      </c>
      <c r="AF22" s="1" t="str">
        <f t="shared" si="4"/>
        <v/>
      </c>
      <c r="AG22" s="1">
        <f t="shared" si="5"/>
        <v>0</v>
      </c>
    </row>
    <row r="23" spans="1:36" x14ac:dyDescent="0.4">
      <c r="A23" s="2" t="str">
        <f t="shared" si="0"/>
        <v/>
      </c>
      <c r="B23" s="8"/>
      <c r="C23" s="10" t="str">
        <f>IF($B23="","",VLOOKUP($B23,手順1!$J$19:$O$105,2,FALSE))</f>
        <v/>
      </c>
      <c r="D23" s="10" t="str">
        <f>IF($B23="","",VLOOKUP($B23,手順1!$J$19:$O$105,3,FALSE))</f>
        <v/>
      </c>
      <c r="E23" s="10" t="str">
        <f>IF($B23="","",VLOOKUP($B23,手順1!$J$19:$O$105,4,FALSE))</f>
        <v/>
      </c>
      <c r="F23" s="10" t="str">
        <f>IF($B23="","",VLOOKUP($B23,手順1!$J$19:$O$105,5,FALSE))</f>
        <v/>
      </c>
      <c r="G23" s="10" t="str">
        <f>IF($B23="","",VLOOKUP($B23,手順1!$J$19:$O$105,6,FALSE))</f>
        <v/>
      </c>
      <c r="H23" s="11" t="str">
        <f t="shared" si="3"/>
        <v/>
      </c>
      <c r="I23" s="21"/>
      <c r="J23" s="4"/>
      <c r="K23" s="4"/>
      <c r="L23" s="151"/>
      <c r="M23" s="157"/>
      <c r="N23" s="4"/>
      <c r="O23" s="4"/>
      <c r="P23" s="158"/>
      <c r="Q23" s="154"/>
      <c r="R23" s="2"/>
      <c r="V23" s="12"/>
      <c r="AA23" s="1">
        <v>112</v>
      </c>
      <c r="AB23" s="1" t="str">
        <f t="shared" si="1"/>
        <v/>
      </c>
      <c r="AC23" s="1">
        <f t="shared" si="2"/>
        <v>0</v>
      </c>
      <c r="AF23" s="1" t="str">
        <f t="shared" si="4"/>
        <v/>
      </c>
      <c r="AG23" s="1">
        <f t="shared" si="5"/>
        <v>0</v>
      </c>
    </row>
    <row r="24" spans="1:36" x14ac:dyDescent="0.4">
      <c r="A24" s="2" t="str">
        <f t="shared" si="0"/>
        <v/>
      </c>
      <c r="B24" s="8"/>
      <c r="C24" s="10" t="str">
        <f>IF($B24="","",VLOOKUP($B24,手順1!$J$19:$O$105,2,FALSE))</f>
        <v/>
      </c>
      <c r="D24" s="10" t="str">
        <f>IF($B24="","",VLOOKUP($B24,手順1!$J$19:$O$105,3,FALSE))</f>
        <v/>
      </c>
      <c r="E24" s="10" t="str">
        <f>IF($B24="","",VLOOKUP($B24,手順1!$J$19:$O$105,4,FALSE))</f>
        <v/>
      </c>
      <c r="F24" s="10" t="str">
        <f>IF($B24="","",VLOOKUP($B24,手順1!$J$19:$O$105,5,FALSE))</f>
        <v/>
      </c>
      <c r="G24" s="10" t="str">
        <f>IF($B24="","",VLOOKUP($B24,手順1!$J$19:$O$105,6,FALSE))</f>
        <v/>
      </c>
      <c r="H24" s="11" t="str">
        <f t="shared" si="3"/>
        <v/>
      </c>
      <c r="I24" s="21"/>
      <c r="J24" s="4"/>
      <c r="K24" s="4"/>
      <c r="L24" s="151"/>
      <c r="M24" s="157"/>
      <c r="N24" s="4"/>
      <c r="O24" s="4"/>
      <c r="P24" s="158"/>
      <c r="Q24" s="154"/>
      <c r="R24" s="2"/>
      <c r="V24" s="12"/>
      <c r="AA24" s="1">
        <v>113</v>
      </c>
      <c r="AB24" s="1" t="str">
        <f t="shared" si="1"/>
        <v/>
      </c>
      <c r="AC24" s="1">
        <f t="shared" si="2"/>
        <v>0</v>
      </c>
      <c r="AF24" s="1" t="str">
        <f t="shared" si="4"/>
        <v/>
      </c>
      <c r="AG24" s="1">
        <f t="shared" si="5"/>
        <v>0</v>
      </c>
    </row>
    <row r="25" spans="1:36" x14ac:dyDescent="0.4">
      <c r="A25" s="2" t="str">
        <f t="shared" si="0"/>
        <v/>
      </c>
      <c r="B25" s="8"/>
      <c r="C25" s="10" t="str">
        <f>IF($B25="","",VLOOKUP($B25,手順1!$J$19:$O$105,2,FALSE))</f>
        <v/>
      </c>
      <c r="D25" s="10" t="str">
        <f>IF($B25="","",VLOOKUP($B25,手順1!$J$19:$O$105,3,FALSE))</f>
        <v/>
      </c>
      <c r="E25" s="10" t="str">
        <f>IF($B25="","",VLOOKUP($B25,手順1!$J$19:$O$105,4,FALSE))</f>
        <v/>
      </c>
      <c r="F25" s="10" t="str">
        <f>IF($B25="","",VLOOKUP($B25,手順1!$J$19:$O$105,5,FALSE))</f>
        <v/>
      </c>
      <c r="G25" s="10" t="str">
        <f>IF($B25="","",VLOOKUP($B25,手順1!$J$19:$O$105,6,FALSE))</f>
        <v/>
      </c>
      <c r="H25" s="11" t="str">
        <f t="shared" si="3"/>
        <v/>
      </c>
      <c r="I25" s="21"/>
      <c r="J25" s="4"/>
      <c r="K25" s="4"/>
      <c r="L25" s="151"/>
      <c r="M25" s="157"/>
      <c r="N25" s="4"/>
      <c r="O25" s="4"/>
      <c r="P25" s="158"/>
      <c r="Q25" s="154"/>
      <c r="R25" s="2"/>
      <c r="V25" s="12"/>
      <c r="AA25" s="1">
        <v>114</v>
      </c>
      <c r="AB25" s="1" t="str">
        <f t="shared" si="1"/>
        <v/>
      </c>
      <c r="AC25" s="1">
        <f t="shared" si="2"/>
        <v>0</v>
      </c>
      <c r="AF25" s="1" t="str">
        <f t="shared" si="4"/>
        <v/>
      </c>
      <c r="AG25" s="1">
        <f t="shared" si="5"/>
        <v>0</v>
      </c>
    </row>
    <row r="26" spans="1:36" x14ac:dyDescent="0.4">
      <c r="A26" s="2" t="str">
        <f t="shared" si="0"/>
        <v/>
      </c>
      <c r="B26" s="8"/>
      <c r="C26" s="10" t="str">
        <f>IF($B26="","",VLOOKUP($B26,手順1!$J$19:$O$105,2,FALSE))</f>
        <v/>
      </c>
      <c r="D26" s="10" t="str">
        <f>IF($B26="","",VLOOKUP($B26,手順1!$J$19:$O$105,3,FALSE))</f>
        <v/>
      </c>
      <c r="E26" s="10" t="str">
        <f>IF($B26="","",VLOOKUP($B26,手順1!$J$19:$O$105,4,FALSE))</f>
        <v/>
      </c>
      <c r="F26" s="10" t="str">
        <f>IF($B26="","",VLOOKUP($B26,手順1!$J$19:$O$105,5,FALSE))</f>
        <v/>
      </c>
      <c r="G26" s="10" t="str">
        <f>IF($B26="","",VLOOKUP($B26,手順1!$J$19:$O$105,6,FALSE))</f>
        <v/>
      </c>
      <c r="H26" s="11" t="str">
        <f t="shared" si="3"/>
        <v/>
      </c>
      <c r="I26" s="21"/>
      <c r="J26" s="4"/>
      <c r="K26" s="4"/>
      <c r="L26" s="151"/>
      <c r="M26" s="157"/>
      <c r="N26" s="4"/>
      <c r="O26" s="4"/>
      <c r="P26" s="158"/>
      <c r="Q26" s="154"/>
      <c r="R26" s="2"/>
      <c r="V26" s="12"/>
      <c r="AA26" s="1">
        <v>115</v>
      </c>
      <c r="AB26" s="1" t="str">
        <f t="shared" si="1"/>
        <v/>
      </c>
      <c r="AC26" s="1">
        <f t="shared" si="2"/>
        <v>0</v>
      </c>
      <c r="AF26" s="1" t="str">
        <f t="shared" si="4"/>
        <v/>
      </c>
      <c r="AG26" s="1">
        <f t="shared" si="5"/>
        <v>0</v>
      </c>
    </row>
    <row r="27" spans="1:36" x14ac:dyDescent="0.4">
      <c r="A27" s="2" t="str">
        <f t="shared" si="0"/>
        <v/>
      </c>
      <c r="B27" s="8"/>
      <c r="C27" s="10" t="str">
        <f>IF($B27="","",VLOOKUP($B27,手順1!$J$19:$O$105,2,FALSE))</f>
        <v/>
      </c>
      <c r="D27" s="10" t="str">
        <f>IF($B27="","",VLOOKUP($B27,手順1!$J$19:$O$105,3,FALSE))</f>
        <v/>
      </c>
      <c r="E27" s="10" t="str">
        <f>IF($B27="","",VLOOKUP($B27,手順1!$J$19:$O$105,4,FALSE))</f>
        <v/>
      </c>
      <c r="F27" s="10" t="str">
        <f>IF($B27="","",VLOOKUP($B27,手順1!$J$19:$O$105,5,FALSE))</f>
        <v/>
      </c>
      <c r="G27" s="10" t="str">
        <f>IF($B27="","",VLOOKUP($B27,手順1!$J$19:$O$105,6,FALSE))</f>
        <v/>
      </c>
      <c r="H27" s="11" t="str">
        <f t="shared" si="3"/>
        <v/>
      </c>
      <c r="I27" s="21"/>
      <c r="J27" s="4"/>
      <c r="K27" s="4"/>
      <c r="L27" s="151"/>
      <c r="M27" s="157"/>
      <c r="N27" s="4"/>
      <c r="O27" s="4"/>
      <c r="P27" s="158"/>
      <c r="Q27" s="154"/>
      <c r="R27" s="2"/>
      <c r="V27" s="12"/>
      <c r="AA27" s="1">
        <v>116</v>
      </c>
      <c r="AB27" s="1" t="str">
        <f t="shared" si="1"/>
        <v/>
      </c>
      <c r="AC27" s="1">
        <f t="shared" si="2"/>
        <v>0</v>
      </c>
      <c r="AF27" s="1" t="str">
        <f t="shared" si="4"/>
        <v/>
      </c>
      <c r="AG27" s="1">
        <f t="shared" si="5"/>
        <v>0</v>
      </c>
    </row>
    <row r="28" spans="1:36" x14ac:dyDescent="0.4">
      <c r="A28" s="2" t="str">
        <f t="shared" si="0"/>
        <v/>
      </c>
      <c r="B28" s="8"/>
      <c r="C28" s="10" t="str">
        <f>IF($B28="","",VLOOKUP($B28,手順1!$J$19:$O$105,2,FALSE))</f>
        <v/>
      </c>
      <c r="D28" s="10" t="str">
        <f>IF($B28="","",VLOOKUP($B28,手順1!$J$19:$O$105,3,FALSE))</f>
        <v/>
      </c>
      <c r="E28" s="10" t="str">
        <f>IF($B28="","",VLOOKUP($B28,手順1!$J$19:$O$105,4,FALSE))</f>
        <v/>
      </c>
      <c r="F28" s="10" t="str">
        <f>IF($B28="","",VLOOKUP($B28,手順1!$J$19:$O$105,5,FALSE))</f>
        <v/>
      </c>
      <c r="G28" s="10" t="str">
        <f>IF($B28="","",VLOOKUP($B28,手順1!$J$19:$O$105,6,FALSE))</f>
        <v/>
      </c>
      <c r="H28" s="11" t="str">
        <f t="shared" si="3"/>
        <v/>
      </c>
      <c r="I28" s="21"/>
      <c r="J28" s="4"/>
      <c r="K28" s="4"/>
      <c r="L28" s="151"/>
      <c r="M28" s="157"/>
      <c r="N28" s="4"/>
      <c r="O28" s="4"/>
      <c r="P28" s="158"/>
      <c r="Q28" s="154"/>
      <c r="R28" s="2"/>
      <c r="V28" s="12"/>
      <c r="AA28" s="1">
        <v>117</v>
      </c>
      <c r="AB28" s="1" t="str">
        <f t="shared" si="1"/>
        <v/>
      </c>
      <c r="AC28" s="1">
        <f t="shared" si="2"/>
        <v>0</v>
      </c>
      <c r="AF28" s="1" t="str">
        <f t="shared" si="4"/>
        <v/>
      </c>
      <c r="AG28" s="1">
        <f t="shared" si="5"/>
        <v>0</v>
      </c>
    </row>
    <row r="29" spans="1:36" x14ac:dyDescent="0.4">
      <c r="A29" s="2" t="str">
        <f t="shared" si="0"/>
        <v/>
      </c>
      <c r="B29" s="8"/>
      <c r="C29" s="10" t="str">
        <f>IF($B29="","",VLOOKUP($B29,手順1!$J$19:$O$105,2,FALSE))</f>
        <v/>
      </c>
      <c r="D29" s="10" t="str">
        <f>IF($B29="","",VLOOKUP($B29,手順1!$J$19:$O$105,3,FALSE))</f>
        <v/>
      </c>
      <c r="E29" s="10" t="str">
        <f>IF($B29="","",VLOOKUP($B29,手順1!$J$19:$O$105,4,FALSE))</f>
        <v/>
      </c>
      <c r="F29" s="10" t="str">
        <f>IF($B29="","",VLOOKUP($B29,手順1!$J$19:$O$105,5,FALSE))</f>
        <v/>
      </c>
      <c r="G29" s="10" t="str">
        <f>IF($B29="","",VLOOKUP($B29,手順1!$J$19:$O$105,6,FALSE))</f>
        <v/>
      </c>
      <c r="H29" s="11" t="str">
        <f t="shared" si="3"/>
        <v/>
      </c>
      <c r="I29" s="21"/>
      <c r="J29" s="4"/>
      <c r="K29" s="4"/>
      <c r="L29" s="151"/>
      <c r="M29" s="157"/>
      <c r="N29" s="4"/>
      <c r="O29" s="4"/>
      <c r="P29" s="158"/>
      <c r="Q29" s="154"/>
      <c r="R29" s="2"/>
      <c r="V29" s="12"/>
      <c r="AA29" s="1">
        <v>118</v>
      </c>
      <c r="AB29" s="1" t="str">
        <f t="shared" si="1"/>
        <v/>
      </c>
      <c r="AC29" s="1">
        <f t="shared" si="2"/>
        <v>0</v>
      </c>
      <c r="AF29" s="1" t="str">
        <f t="shared" si="4"/>
        <v/>
      </c>
      <c r="AG29" s="1">
        <f t="shared" si="5"/>
        <v>0</v>
      </c>
    </row>
    <row r="30" spans="1:36" x14ac:dyDescent="0.4">
      <c r="A30" s="2" t="str">
        <f t="shared" si="0"/>
        <v/>
      </c>
      <c r="B30" s="8"/>
      <c r="C30" s="10" t="str">
        <f>IF($B30="","",VLOOKUP($B30,手順1!$J$19:$O$105,2,FALSE))</f>
        <v/>
      </c>
      <c r="D30" s="10" t="str">
        <f>IF($B30="","",VLOOKUP($B30,手順1!$J$19:$O$105,3,FALSE))</f>
        <v/>
      </c>
      <c r="E30" s="10" t="str">
        <f>IF($B30="","",VLOOKUP($B30,手順1!$J$19:$O$105,4,FALSE))</f>
        <v/>
      </c>
      <c r="F30" s="10" t="str">
        <f>IF($B30="","",VLOOKUP($B30,手順1!$J$19:$O$105,5,FALSE))</f>
        <v/>
      </c>
      <c r="G30" s="10" t="str">
        <f>IF($B30="","",VLOOKUP($B30,手順1!$J$19:$O$105,6,FALSE))</f>
        <v/>
      </c>
      <c r="H30" s="11" t="str">
        <f t="shared" si="3"/>
        <v/>
      </c>
      <c r="I30" s="21"/>
      <c r="J30" s="4"/>
      <c r="K30" s="4"/>
      <c r="L30" s="151"/>
      <c r="M30" s="157"/>
      <c r="N30" s="4"/>
      <c r="O30" s="4"/>
      <c r="P30" s="158"/>
      <c r="Q30" s="154"/>
      <c r="R30" s="2"/>
      <c r="V30" s="12"/>
      <c r="AA30" s="1">
        <v>119</v>
      </c>
      <c r="AB30" s="1" t="str">
        <f t="shared" si="1"/>
        <v/>
      </c>
      <c r="AC30" s="1">
        <f t="shared" si="2"/>
        <v>0</v>
      </c>
      <c r="AF30" s="1" t="str">
        <f t="shared" si="4"/>
        <v/>
      </c>
      <c r="AG30" s="1">
        <f t="shared" si="5"/>
        <v>0</v>
      </c>
    </row>
    <row r="31" spans="1:36" x14ac:dyDescent="0.4">
      <c r="A31" s="2" t="str">
        <f t="shared" si="0"/>
        <v/>
      </c>
      <c r="B31" s="8"/>
      <c r="C31" s="10" t="str">
        <f>IF($B31="","",VLOOKUP($B31,手順1!$J$19:$O$105,2,FALSE))</f>
        <v/>
      </c>
      <c r="D31" s="10" t="str">
        <f>IF($B31="","",VLOOKUP($B31,手順1!$J$19:$O$105,3,FALSE))</f>
        <v/>
      </c>
      <c r="E31" s="10" t="str">
        <f>IF($B31="","",VLOOKUP($B31,手順1!$J$19:$O$105,4,FALSE))</f>
        <v/>
      </c>
      <c r="F31" s="10" t="str">
        <f>IF($B31="","",VLOOKUP($B31,手順1!$J$19:$O$105,5,FALSE))</f>
        <v/>
      </c>
      <c r="G31" s="10" t="str">
        <f>IF($B31="","",VLOOKUP($B31,手順1!$J$19:$O$105,6,FALSE))</f>
        <v/>
      </c>
      <c r="H31" s="11" t="str">
        <f t="shared" si="3"/>
        <v/>
      </c>
      <c r="I31" s="21"/>
      <c r="J31" s="4"/>
      <c r="K31" s="4"/>
      <c r="L31" s="151"/>
      <c r="M31" s="157"/>
      <c r="N31" s="4"/>
      <c r="O31" s="4"/>
      <c r="P31" s="158"/>
      <c r="Q31" s="154"/>
      <c r="R31" s="2"/>
      <c r="V31" s="12"/>
      <c r="AA31" s="1">
        <v>120</v>
      </c>
      <c r="AB31" s="1" t="str">
        <f t="shared" si="1"/>
        <v/>
      </c>
      <c r="AC31" s="1">
        <f t="shared" si="2"/>
        <v>0</v>
      </c>
      <c r="AF31" s="1" t="str">
        <f t="shared" si="4"/>
        <v/>
      </c>
      <c r="AG31" s="1">
        <f t="shared" si="5"/>
        <v>0</v>
      </c>
    </row>
    <row r="32" spans="1:36" x14ac:dyDescent="0.4">
      <c r="A32" s="2" t="str">
        <f t="shared" si="0"/>
        <v/>
      </c>
      <c r="B32" s="8"/>
      <c r="C32" s="10" t="str">
        <f>IF($B32="","",VLOOKUP($B32,手順1!$J$19:$O$105,2,FALSE))</f>
        <v/>
      </c>
      <c r="D32" s="10" t="str">
        <f>IF($B32="","",VLOOKUP($B32,手順1!$J$19:$O$105,3,FALSE))</f>
        <v/>
      </c>
      <c r="E32" s="10" t="str">
        <f>IF($B32="","",VLOOKUP($B32,手順1!$J$19:$O$105,4,FALSE))</f>
        <v/>
      </c>
      <c r="F32" s="10" t="str">
        <f>IF($B32="","",VLOOKUP($B32,手順1!$J$19:$O$105,5,FALSE))</f>
        <v/>
      </c>
      <c r="G32" s="10" t="str">
        <f>IF($B32="","",VLOOKUP($B32,手順1!$J$19:$O$105,6,FALSE))</f>
        <v/>
      </c>
      <c r="H32" s="11" t="str">
        <f t="shared" si="3"/>
        <v/>
      </c>
      <c r="I32" s="21"/>
      <c r="J32" s="4"/>
      <c r="K32" s="4"/>
      <c r="L32" s="151"/>
      <c r="M32" s="157"/>
      <c r="N32" s="4"/>
      <c r="O32" s="4"/>
      <c r="P32" s="158"/>
      <c r="Q32" s="154"/>
      <c r="R32" s="2"/>
      <c r="V32" s="12"/>
      <c r="AA32" s="1">
        <v>121</v>
      </c>
      <c r="AB32" s="1" t="str">
        <f t="shared" si="1"/>
        <v/>
      </c>
      <c r="AC32" s="1">
        <f t="shared" si="2"/>
        <v>0</v>
      </c>
      <c r="AF32" s="1" t="str">
        <f t="shared" si="4"/>
        <v/>
      </c>
      <c r="AG32" s="1">
        <f t="shared" si="5"/>
        <v>0</v>
      </c>
    </row>
    <row r="33" spans="1:33" x14ac:dyDescent="0.4">
      <c r="A33" s="2" t="str">
        <f t="shared" si="0"/>
        <v/>
      </c>
      <c r="B33" s="8"/>
      <c r="C33" s="10" t="str">
        <f>IF($B33="","",VLOOKUP($B33,手順1!$J$19:$O$105,2,FALSE))</f>
        <v/>
      </c>
      <c r="D33" s="10" t="str">
        <f>IF($B33="","",VLOOKUP($B33,手順1!$J$19:$O$105,3,FALSE))</f>
        <v/>
      </c>
      <c r="E33" s="10" t="str">
        <f>IF($B33="","",VLOOKUP($B33,手順1!$J$19:$O$105,4,FALSE))</f>
        <v/>
      </c>
      <c r="F33" s="10" t="str">
        <f>IF($B33="","",VLOOKUP($B33,手順1!$J$19:$O$105,5,FALSE))</f>
        <v/>
      </c>
      <c r="G33" s="10" t="str">
        <f>IF($B33="","",VLOOKUP($B33,手順1!$J$19:$O$105,6,FALSE))</f>
        <v/>
      </c>
      <c r="H33" s="11" t="str">
        <f t="shared" si="3"/>
        <v/>
      </c>
      <c r="I33" s="21"/>
      <c r="J33" s="4"/>
      <c r="K33" s="4"/>
      <c r="L33" s="151"/>
      <c r="M33" s="157"/>
      <c r="N33" s="4"/>
      <c r="O33" s="4"/>
      <c r="P33" s="158"/>
      <c r="Q33" s="154"/>
      <c r="R33" s="2"/>
      <c r="V33" s="12"/>
      <c r="AA33" s="1">
        <v>122</v>
      </c>
      <c r="AB33" s="1" t="str">
        <f t="shared" si="1"/>
        <v/>
      </c>
      <c r="AC33" s="1">
        <f t="shared" si="2"/>
        <v>0</v>
      </c>
      <c r="AF33" s="1" t="str">
        <f t="shared" si="4"/>
        <v/>
      </c>
      <c r="AG33" s="1">
        <f t="shared" si="5"/>
        <v>0</v>
      </c>
    </row>
    <row r="34" spans="1:33" x14ac:dyDescent="0.4">
      <c r="A34" s="2" t="str">
        <f t="shared" si="0"/>
        <v/>
      </c>
      <c r="B34" s="8"/>
      <c r="C34" s="10" t="str">
        <f>IF($B34="","",VLOOKUP($B34,手順1!$J$19:$O$105,2,FALSE))</f>
        <v/>
      </c>
      <c r="D34" s="10" t="str">
        <f>IF($B34="","",VLOOKUP($B34,手順1!$J$19:$O$105,3,FALSE))</f>
        <v/>
      </c>
      <c r="E34" s="10" t="str">
        <f>IF($B34="","",VLOOKUP($B34,手順1!$J$19:$O$105,4,FALSE))</f>
        <v/>
      </c>
      <c r="F34" s="10" t="str">
        <f>IF($B34="","",VLOOKUP($B34,手順1!$J$19:$O$105,5,FALSE))</f>
        <v/>
      </c>
      <c r="G34" s="10" t="str">
        <f>IF($B34="","",VLOOKUP($B34,手順1!$J$19:$O$105,6,FALSE))</f>
        <v/>
      </c>
      <c r="H34" s="11" t="str">
        <f t="shared" si="3"/>
        <v/>
      </c>
      <c r="I34" s="21"/>
      <c r="J34" s="4"/>
      <c r="K34" s="4"/>
      <c r="L34" s="151"/>
      <c r="M34" s="157"/>
      <c r="N34" s="4"/>
      <c r="O34" s="4"/>
      <c r="P34" s="158"/>
      <c r="Q34" s="154"/>
      <c r="R34" s="2"/>
      <c r="V34" s="12"/>
      <c r="AA34" s="1">
        <v>123</v>
      </c>
      <c r="AB34" s="1" t="str">
        <f t="shared" si="1"/>
        <v/>
      </c>
      <c r="AC34" s="1">
        <f t="shared" si="2"/>
        <v>0</v>
      </c>
      <c r="AF34" s="1" t="str">
        <f t="shared" si="4"/>
        <v/>
      </c>
      <c r="AG34" s="1">
        <f t="shared" si="5"/>
        <v>0</v>
      </c>
    </row>
    <row r="35" spans="1:33" x14ac:dyDescent="0.4">
      <c r="A35" s="2" t="str">
        <f t="shared" si="0"/>
        <v/>
      </c>
      <c r="B35" s="8"/>
      <c r="C35" s="10" t="str">
        <f>IF($B35="","",VLOOKUP($B35,手順1!$J$19:$O$105,2,FALSE))</f>
        <v/>
      </c>
      <c r="D35" s="10" t="str">
        <f>IF($B35="","",VLOOKUP($B35,手順1!$J$19:$O$105,3,FALSE))</f>
        <v/>
      </c>
      <c r="E35" s="10" t="str">
        <f>IF($B35="","",VLOOKUP($B35,手順1!$J$19:$O$105,4,FALSE))</f>
        <v/>
      </c>
      <c r="F35" s="10" t="str">
        <f>IF($B35="","",VLOOKUP($B35,手順1!$J$19:$O$105,5,FALSE))</f>
        <v/>
      </c>
      <c r="G35" s="10" t="str">
        <f>IF($B35="","",VLOOKUP($B35,手順1!$J$19:$O$105,6,FALSE))</f>
        <v/>
      </c>
      <c r="H35" s="11" t="str">
        <f t="shared" si="3"/>
        <v/>
      </c>
      <c r="I35" s="21"/>
      <c r="J35" s="4"/>
      <c r="K35" s="4"/>
      <c r="L35" s="151"/>
      <c r="M35" s="157"/>
      <c r="N35" s="4"/>
      <c r="O35" s="4"/>
      <c r="P35" s="158"/>
      <c r="Q35" s="154"/>
      <c r="R35" s="2"/>
      <c r="V35" s="12"/>
      <c r="AA35" s="1">
        <v>124</v>
      </c>
      <c r="AB35" s="1" t="str">
        <f t="shared" si="1"/>
        <v/>
      </c>
      <c r="AC35" s="1">
        <f t="shared" si="2"/>
        <v>0</v>
      </c>
      <c r="AF35" s="1" t="str">
        <f t="shared" si="4"/>
        <v/>
      </c>
      <c r="AG35" s="1">
        <f t="shared" si="5"/>
        <v>0</v>
      </c>
    </row>
    <row r="36" spans="1:33" x14ac:dyDescent="0.4">
      <c r="A36" s="2" t="str">
        <f t="shared" si="0"/>
        <v/>
      </c>
      <c r="B36" s="8"/>
      <c r="C36" s="10" t="str">
        <f>IF($B36="","",VLOOKUP($B36,手順1!$J$19:$O$105,2,FALSE))</f>
        <v/>
      </c>
      <c r="D36" s="10" t="str">
        <f>IF($B36="","",VLOOKUP($B36,手順1!$J$19:$O$105,3,FALSE))</f>
        <v/>
      </c>
      <c r="E36" s="10" t="str">
        <f>IF($B36="","",VLOOKUP($B36,手順1!$J$19:$O$105,4,FALSE))</f>
        <v/>
      </c>
      <c r="F36" s="10" t="str">
        <f>IF($B36="","",VLOOKUP($B36,手順1!$J$19:$O$105,5,FALSE))</f>
        <v/>
      </c>
      <c r="G36" s="10" t="str">
        <f>IF($B36="","",VLOOKUP($B36,手順1!$J$19:$O$105,6,FALSE))</f>
        <v/>
      </c>
      <c r="H36" s="11" t="str">
        <f t="shared" si="3"/>
        <v/>
      </c>
      <c r="I36" s="21"/>
      <c r="J36" s="4"/>
      <c r="K36" s="4"/>
      <c r="L36" s="151"/>
      <c r="M36" s="157"/>
      <c r="N36" s="4"/>
      <c r="O36" s="4"/>
      <c r="P36" s="158"/>
      <c r="Q36" s="154"/>
      <c r="R36" s="2"/>
      <c r="V36" s="12"/>
      <c r="AA36" s="1">
        <v>125</v>
      </c>
      <c r="AB36" s="1" t="str">
        <f t="shared" si="1"/>
        <v/>
      </c>
      <c r="AC36" s="1">
        <f t="shared" si="2"/>
        <v>0</v>
      </c>
      <c r="AF36" s="1" t="str">
        <f t="shared" si="4"/>
        <v/>
      </c>
      <c r="AG36" s="1">
        <f t="shared" si="5"/>
        <v>0</v>
      </c>
    </row>
    <row r="37" spans="1:33" x14ac:dyDescent="0.4">
      <c r="A37" s="2" t="str">
        <f t="shared" si="0"/>
        <v/>
      </c>
      <c r="B37" s="8"/>
      <c r="C37" s="10" t="str">
        <f>IF($B37="","",VLOOKUP($B37,手順1!$J$19:$O$105,2,FALSE))</f>
        <v/>
      </c>
      <c r="D37" s="10" t="str">
        <f>IF($B37="","",VLOOKUP($B37,手順1!$J$19:$O$105,3,FALSE))</f>
        <v/>
      </c>
      <c r="E37" s="10" t="str">
        <f>IF($B37="","",VLOOKUP($B37,手順1!$J$19:$O$105,4,FALSE))</f>
        <v/>
      </c>
      <c r="F37" s="10" t="str">
        <f>IF($B37="","",VLOOKUP($B37,手順1!$J$19:$O$105,5,FALSE))</f>
        <v/>
      </c>
      <c r="G37" s="10" t="str">
        <f>IF($B37="","",VLOOKUP($B37,手順1!$J$19:$O$105,6,FALSE))</f>
        <v/>
      </c>
      <c r="H37" s="11" t="str">
        <f t="shared" si="3"/>
        <v/>
      </c>
      <c r="I37" s="21"/>
      <c r="J37" s="4"/>
      <c r="K37" s="4"/>
      <c r="L37" s="151"/>
      <c r="M37" s="157"/>
      <c r="N37" s="4"/>
      <c r="O37" s="4"/>
      <c r="P37" s="158"/>
      <c r="Q37" s="154"/>
      <c r="R37" s="2"/>
      <c r="V37" s="12"/>
      <c r="AA37" s="1">
        <v>126</v>
      </c>
      <c r="AB37" s="1" t="str">
        <f t="shared" si="1"/>
        <v/>
      </c>
      <c r="AC37" s="1">
        <f t="shared" si="2"/>
        <v>0</v>
      </c>
      <c r="AF37" s="1" t="str">
        <f t="shared" si="4"/>
        <v/>
      </c>
      <c r="AG37" s="1">
        <f t="shared" si="5"/>
        <v>0</v>
      </c>
    </row>
    <row r="38" spans="1:33" x14ac:dyDescent="0.4">
      <c r="A38" s="2" t="str">
        <f t="shared" si="0"/>
        <v/>
      </c>
      <c r="B38" s="8"/>
      <c r="C38" s="10" t="str">
        <f>IF($B38="","",VLOOKUP($B38,手順1!$J$19:$O$105,2,FALSE))</f>
        <v/>
      </c>
      <c r="D38" s="10" t="str">
        <f>IF($B38="","",VLOOKUP($B38,手順1!$J$19:$O$105,3,FALSE))</f>
        <v/>
      </c>
      <c r="E38" s="10" t="str">
        <f>IF($B38="","",VLOOKUP($B38,手順1!$J$19:$O$105,4,FALSE))</f>
        <v/>
      </c>
      <c r="F38" s="10" t="str">
        <f>IF($B38="","",VLOOKUP($B38,手順1!$J$19:$O$105,5,FALSE))</f>
        <v/>
      </c>
      <c r="G38" s="10" t="str">
        <f>IF($B38="","",VLOOKUP($B38,手順1!$J$19:$O$105,6,FALSE))</f>
        <v/>
      </c>
      <c r="H38" s="11" t="str">
        <f t="shared" si="3"/>
        <v/>
      </c>
      <c r="I38" s="21"/>
      <c r="J38" s="4"/>
      <c r="K38" s="4"/>
      <c r="L38" s="151"/>
      <c r="M38" s="157"/>
      <c r="N38" s="4"/>
      <c r="O38" s="4"/>
      <c r="P38" s="158"/>
      <c r="Q38" s="154"/>
      <c r="R38" s="2"/>
      <c r="V38" s="12"/>
      <c r="AA38" s="1">
        <v>127</v>
      </c>
      <c r="AB38" s="1" t="str">
        <f t="shared" si="1"/>
        <v/>
      </c>
      <c r="AC38" s="1">
        <f t="shared" si="2"/>
        <v>0</v>
      </c>
      <c r="AF38" s="1" t="str">
        <f t="shared" si="4"/>
        <v/>
      </c>
      <c r="AG38" s="1">
        <f t="shared" si="5"/>
        <v>0</v>
      </c>
    </row>
    <row r="39" spans="1:33" x14ac:dyDescent="0.4">
      <c r="A39" s="2" t="str">
        <f t="shared" si="0"/>
        <v/>
      </c>
      <c r="B39" s="8"/>
      <c r="C39" s="10" t="str">
        <f>IF($B39="","",VLOOKUP($B39,手順1!$J$19:$O$105,2,FALSE))</f>
        <v/>
      </c>
      <c r="D39" s="10" t="str">
        <f>IF($B39="","",VLOOKUP($B39,手順1!$J$19:$O$105,3,FALSE))</f>
        <v/>
      </c>
      <c r="E39" s="10" t="str">
        <f>IF($B39="","",VLOOKUP($B39,手順1!$J$19:$O$105,4,FALSE))</f>
        <v/>
      </c>
      <c r="F39" s="10" t="str">
        <f>IF($B39="","",VLOOKUP($B39,手順1!$J$19:$O$105,5,FALSE))</f>
        <v/>
      </c>
      <c r="G39" s="10" t="str">
        <f>IF($B39="","",VLOOKUP($B39,手順1!$J$19:$O$105,6,FALSE))</f>
        <v/>
      </c>
      <c r="H39" s="11" t="str">
        <f t="shared" si="3"/>
        <v/>
      </c>
      <c r="I39" s="21"/>
      <c r="J39" s="4"/>
      <c r="K39" s="4"/>
      <c r="L39" s="151"/>
      <c r="M39" s="157"/>
      <c r="N39" s="4"/>
      <c r="O39" s="4"/>
      <c r="P39" s="158"/>
      <c r="Q39" s="154"/>
      <c r="R39" s="2"/>
      <c r="V39" s="12"/>
      <c r="AA39" s="1">
        <v>128</v>
      </c>
      <c r="AB39" s="1" t="str">
        <f t="shared" si="1"/>
        <v/>
      </c>
      <c r="AC39" s="1">
        <f t="shared" si="2"/>
        <v>0</v>
      </c>
      <c r="AF39" s="1" t="str">
        <f t="shared" si="4"/>
        <v/>
      </c>
      <c r="AG39" s="1">
        <f t="shared" si="5"/>
        <v>0</v>
      </c>
    </row>
    <row r="40" spans="1:33" x14ac:dyDescent="0.4">
      <c r="A40" s="2" t="str">
        <f t="shared" si="0"/>
        <v/>
      </c>
      <c r="B40" s="8"/>
      <c r="C40" s="10" t="str">
        <f>IF($B40="","",VLOOKUP($B40,手順1!$J$19:$O$105,2,FALSE))</f>
        <v/>
      </c>
      <c r="D40" s="10" t="str">
        <f>IF($B40="","",VLOOKUP($B40,手順1!$J$19:$O$105,3,FALSE))</f>
        <v/>
      </c>
      <c r="E40" s="10" t="str">
        <f>IF($B40="","",VLOOKUP($B40,手順1!$J$19:$O$105,4,FALSE))</f>
        <v/>
      </c>
      <c r="F40" s="10" t="str">
        <f>IF($B40="","",VLOOKUP($B40,手順1!$J$19:$O$105,5,FALSE))</f>
        <v/>
      </c>
      <c r="G40" s="10" t="str">
        <f>IF($B40="","",VLOOKUP($B40,手順1!$J$19:$O$105,6,FALSE))</f>
        <v/>
      </c>
      <c r="H40" s="11" t="str">
        <f t="shared" si="3"/>
        <v/>
      </c>
      <c r="I40" s="21"/>
      <c r="J40" s="4"/>
      <c r="K40" s="4"/>
      <c r="L40" s="151"/>
      <c r="M40" s="157"/>
      <c r="N40" s="4"/>
      <c r="O40" s="4"/>
      <c r="P40" s="158"/>
      <c r="Q40" s="154"/>
      <c r="R40" s="2"/>
      <c r="V40" s="12"/>
      <c r="AA40" s="1">
        <v>129</v>
      </c>
      <c r="AB40" s="1" t="str">
        <f t="shared" si="1"/>
        <v/>
      </c>
      <c r="AC40" s="1">
        <f t="shared" si="2"/>
        <v>0</v>
      </c>
      <c r="AF40" s="1" t="str">
        <f t="shared" si="4"/>
        <v/>
      </c>
      <c r="AG40" s="1">
        <f t="shared" si="5"/>
        <v>0</v>
      </c>
    </row>
    <row r="41" spans="1:33" x14ac:dyDescent="0.4">
      <c r="A41" s="2" t="str">
        <f t="shared" si="0"/>
        <v/>
      </c>
      <c r="B41" s="8"/>
      <c r="C41" s="10" t="str">
        <f>IF($B41="","",VLOOKUP($B41,手順1!$J$19:$O$105,2,FALSE))</f>
        <v/>
      </c>
      <c r="D41" s="10" t="str">
        <f>IF($B41="","",VLOOKUP($B41,手順1!$J$19:$O$105,3,FALSE))</f>
        <v/>
      </c>
      <c r="E41" s="10" t="str">
        <f>IF($B41="","",VLOOKUP($B41,手順1!$J$19:$O$105,4,FALSE))</f>
        <v/>
      </c>
      <c r="F41" s="10" t="str">
        <f>IF($B41="","",VLOOKUP($B41,手順1!$J$19:$O$105,5,FALSE))</f>
        <v/>
      </c>
      <c r="G41" s="10" t="str">
        <f>IF($B41="","",VLOOKUP($B41,手順1!$J$19:$O$105,6,FALSE))</f>
        <v/>
      </c>
      <c r="H41" s="11" t="str">
        <f t="shared" si="3"/>
        <v/>
      </c>
      <c r="I41" s="21"/>
      <c r="J41" s="4"/>
      <c r="K41" s="4"/>
      <c r="L41" s="151"/>
      <c r="M41" s="157"/>
      <c r="N41" s="4"/>
      <c r="O41" s="4"/>
      <c r="P41" s="158"/>
      <c r="Q41" s="154"/>
      <c r="R41" s="2"/>
      <c r="V41" s="12"/>
      <c r="AA41" s="1">
        <v>130</v>
      </c>
      <c r="AB41" s="1" t="str">
        <f t="shared" si="1"/>
        <v/>
      </c>
      <c r="AC41" s="1">
        <f t="shared" si="2"/>
        <v>0</v>
      </c>
      <c r="AF41" s="1" t="str">
        <f t="shared" si="4"/>
        <v/>
      </c>
      <c r="AG41" s="1">
        <f t="shared" si="5"/>
        <v>0</v>
      </c>
    </row>
    <row r="42" spans="1:33" x14ac:dyDescent="0.4">
      <c r="A42" s="2" t="str">
        <f t="shared" si="0"/>
        <v/>
      </c>
      <c r="B42" s="8"/>
      <c r="C42" s="10" t="str">
        <f>IF($B42="","",VLOOKUP($B42,手順1!$J$19:$O$105,2,FALSE))</f>
        <v/>
      </c>
      <c r="D42" s="10" t="str">
        <f>IF($B42="","",VLOOKUP($B42,手順1!$J$19:$O$105,3,FALSE))</f>
        <v/>
      </c>
      <c r="E42" s="10" t="str">
        <f>IF($B42="","",VLOOKUP($B42,手順1!$J$19:$O$105,4,FALSE))</f>
        <v/>
      </c>
      <c r="F42" s="10" t="str">
        <f>IF($B42="","",VLOOKUP($B42,手順1!$J$19:$O$105,5,FALSE))</f>
        <v/>
      </c>
      <c r="G42" s="10" t="str">
        <f>IF($B42="","",VLOOKUP($B42,手順1!$J$19:$O$105,6,FALSE))</f>
        <v/>
      </c>
      <c r="H42" s="11" t="str">
        <f t="shared" si="3"/>
        <v/>
      </c>
      <c r="I42" s="21"/>
      <c r="J42" s="4"/>
      <c r="K42" s="4"/>
      <c r="L42" s="151"/>
      <c r="M42" s="157"/>
      <c r="N42" s="4"/>
      <c r="O42" s="4"/>
      <c r="P42" s="158"/>
      <c r="Q42" s="154"/>
      <c r="R42" s="2"/>
      <c r="V42" s="12"/>
      <c r="AA42" s="1">
        <v>131</v>
      </c>
      <c r="AB42" s="1" t="str">
        <f t="shared" si="1"/>
        <v/>
      </c>
      <c r="AC42" s="1">
        <f t="shared" si="2"/>
        <v>0</v>
      </c>
      <c r="AF42" s="1" t="str">
        <f t="shared" si="4"/>
        <v/>
      </c>
      <c r="AG42" s="1">
        <f t="shared" si="5"/>
        <v>0</v>
      </c>
    </row>
    <row r="43" spans="1:33" x14ac:dyDescent="0.4">
      <c r="A43" s="2" t="str">
        <f t="shared" si="0"/>
        <v/>
      </c>
      <c r="B43" s="8"/>
      <c r="C43" s="10" t="str">
        <f>IF($B43="","",VLOOKUP($B43,手順1!$J$19:$O$105,2,FALSE))</f>
        <v/>
      </c>
      <c r="D43" s="10" t="str">
        <f>IF($B43="","",VLOOKUP($B43,手順1!$J$19:$O$105,3,FALSE))</f>
        <v/>
      </c>
      <c r="E43" s="10" t="str">
        <f>IF($B43="","",VLOOKUP($B43,手順1!$J$19:$O$105,4,FALSE))</f>
        <v/>
      </c>
      <c r="F43" s="10" t="str">
        <f>IF($B43="","",VLOOKUP($B43,手順1!$J$19:$O$105,5,FALSE))</f>
        <v/>
      </c>
      <c r="G43" s="10" t="str">
        <f>IF($B43="","",VLOOKUP($B43,手順1!$J$19:$O$105,6,FALSE))</f>
        <v/>
      </c>
      <c r="H43" s="11" t="str">
        <f t="shared" si="3"/>
        <v/>
      </c>
      <c r="I43" s="21"/>
      <c r="J43" s="4"/>
      <c r="K43" s="4"/>
      <c r="L43" s="151"/>
      <c r="M43" s="157"/>
      <c r="N43" s="4"/>
      <c r="O43" s="4"/>
      <c r="P43" s="158"/>
      <c r="Q43" s="154"/>
      <c r="R43" s="2"/>
      <c r="V43" s="12"/>
      <c r="AA43" s="1">
        <v>132</v>
      </c>
      <c r="AB43" s="1" t="str">
        <f t="shared" si="1"/>
        <v/>
      </c>
      <c r="AC43" s="1">
        <f t="shared" si="2"/>
        <v>0</v>
      </c>
      <c r="AF43" s="1" t="str">
        <f t="shared" si="4"/>
        <v/>
      </c>
      <c r="AG43" s="1">
        <f t="shared" si="5"/>
        <v>0</v>
      </c>
    </row>
    <row r="44" spans="1:33" x14ac:dyDescent="0.4">
      <c r="A44" s="2" t="str">
        <f t="shared" ref="A44:A75" si="6">IF(B44="","",AA44)</f>
        <v/>
      </c>
      <c r="B44" s="8"/>
      <c r="C44" s="10" t="str">
        <f>IF($B44="","",VLOOKUP($B44,手順1!$J$19:$O$105,2,FALSE))</f>
        <v/>
      </c>
      <c r="D44" s="10" t="str">
        <f>IF($B44="","",VLOOKUP($B44,手順1!$J$19:$O$105,3,FALSE))</f>
        <v/>
      </c>
      <c r="E44" s="10" t="str">
        <f>IF($B44="","",VLOOKUP($B44,手順1!$J$19:$O$105,4,FALSE))</f>
        <v/>
      </c>
      <c r="F44" s="10" t="str">
        <f>IF($B44="","",VLOOKUP($B44,手順1!$J$19:$O$105,5,FALSE))</f>
        <v/>
      </c>
      <c r="G44" s="10" t="str">
        <f>IF($B44="","",VLOOKUP($B44,手順1!$J$19:$O$105,6,FALSE))</f>
        <v/>
      </c>
      <c r="H44" s="11" t="str">
        <f t="shared" si="3"/>
        <v/>
      </c>
      <c r="I44" s="21"/>
      <c r="J44" s="4"/>
      <c r="K44" s="4"/>
      <c r="L44" s="151"/>
      <c r="M44" s="157"/>
      <c r="N44" s="4"/>
      <c r="O44" s="4"/>
      <c r="P44" s="158"/>
      <c r="Q44" s="154"/>
      <c r="R44" s="2"/>
      <c r="V44" s="12"/>
      <c r="AA44" s="1">
        <v>133</v>
      </c>
      <c r="AB44" s="1" t="str">
        <f t="shared" ref="AB44:AB75" si="7">IF(B44="","",AA44)</f>
        <v/>
      </c>
      <c r="AC44" s="1">
        <f t="shared" ref="AC44:AC75" si="8">COUNTIF(B$12:B$107,B44)</f>
        <v>0</v>
      </c>
      <c r="AF44" s="1" t="str">
        <f t="shared" si="4"/>
        <v/>
      </c>
      <c r="AG44" s="1">
        <f t="shared" si="5"/>
        <v>0</v>
      </c>
    </row>
    <row r="45" spans="1:33" x14ac:dyDescent="0.4">
      <c r="A45" s="2" t="str">
        <f t="shared" si="6"/>
        <v/>
      </c>
      <c r="B45" s="8"/>
      <c r="C45" s="10" t="str">
        <f>IF($B45="","",VLOOKUP($B45,手順1!$J$19:$O$105,2,FALSE))</f>
        <v/>
      </c>
      <c r="D45" s="10" t="str">
        <f>IF($B45="","",VLOOKUP($B45,手順1!$J$19:$O$105,3,FALSE))</f>
        <v/>
      </c>
      <c r="E45" s="10" t="str">
        <f>IF($B45="","",VLOOKUP($B45,手順1!$J$19:$O$105,4,FALSE))</f>
        <v/>
      </c>
      <c r="F45" s="10" t="str">
        <f>IF($B45="","",VLOOKUP($B45,手順1!$J$19:$O$105,5,FALSE))</f>
        <v/>
      </c>
      <c r="G45" s="10" t="str">
        <f>IF($B45="","",VLOOKUP($B45,手順1!$J$19:$O$105,6,FALSE))</f>
        <v/>
      </c>
      <c r="H45" s="11" t="str">
        <f t="shared" si="3"/>
        <v/>
      </c>
      <c r="I45" s="21"/>
      <c r="J45" s="4"/>
      <c r="K45" s="4"/>
      <c r="L45" s="151"/>
      <c r="M45" s="157"/>
      <c r="N45" s="4"/>
      <c r="O45" s="4"/>
      <c r="P45" s="158"/>
      <c r="Q45" s="154"/>
      <c r="R45" s="2"/>
      <c r="V45" s="12"/>
      <c r="AA45" s="1">
        <v>134</v>
      </c>
      <c r="AB45" s="1" t="str">
        <f t="shared" si="7"/>
        <v/>
      </c>
      <c r="AC45" s="1">
        <f t="shared" si="8"/>
        <v>0</v>
      </c>
      <c r="AF45" s="1" t="str">
        <f t="shared" si="4"/>
        <v/>
      </c>
      <c r="AG45" s="1">
        <f t="shared" si="5"/>
        <v>0</v>
      </c>
    </row>
    <row r="46" spans="1:33" x14ac:dyDescent="0.4">
      <c r="A46" s="2" t="str">
        <f t="shared" si="6"/>
        <v/>
      </c>
      <c r="B46" s="8"/>
      <c r="C46" s="10" t="str">
        <f>IF($B46="","",VLOOKUP($B46,手順1!$J$19:$O$105,2,FALSE))</f>
        <v/>
      </c>
      <c r="D46" s="10" t="str">
        <f>IF($B46="","",VLOOKUP($B46,手順1!$J$19:$O$105,3,FALSE))</f>
        <v/>
      </c>
      <c r="E46" s="10" t="str">
        <f>IF($B46="","",VLOOKUP($B46,手順1!$J$19:$O$105,4,FALSE))</f>
        <v/>
      </c>
      <c r="F46" s="10" t="str">
        <f>IF($B46="","",VLOOKUP($B46,手順1!$J$19:$O$105,5,FALSE))</f>
        <v/>
      </c>
      <c r="G46" s="10" t="str">
        <f>IF($B46="","",VLOOKUP($B46,手順1!$J$19:$O$105,6,FALSE))</f>
        <v/>
      </c>
      <c r="H46" s="11" t="str">
        <f t="shared" si="3"/>
        <v/>
      </c>
      <c r="I46" s="21"/>
      <c r="J46" s="4"/>
      <c r="K46" s="4"/>
      <c r="L46" s="151"/>
      <c r="M46" s="157"/>
      <c r="N46" s="4"/>
      <c r="O46" s="4"/>
      <c r="P46" s="158"/>
      <c r="Q46" s="154"/>
      <c r="R46" s="2"/>
      <c r="V46" s="12"/>
      <c r="AA46" s="1">
        <v>135</v>
      </c>
      <c r="AB46" s="1" t="str">
        <f t="shared" si="7"/>
        <v/>
      </c>
      <c r="AC46" s="1">
        <f t="shared" si="8"/>
        <v>0</v>
      </c>
      <c r="AF46" s="1" t="str">
        <f t="shared" si="4"/>
        <v/>
      </c>
      <c r="AG46" s="1">
        <f t="shared" si="5"/>
        <v>0</v>
      </c>
    </row>
    <row r="47" spans="1:33" x14ac:dyDescent="0.4">
      <c r="A47" s="2" t="str">
        <f t="shared" si="6"/>
        <v/>
      </c>
      <c r="B47" s="8"/>
      <c r="C47" s="10" t="str">
        <f>IF($B47="","",VLOOKUP($B47,手順1!$J$19:$O$105,2,FALSE))</f>
        <v/>
      </c>
      <c r="D47" s="10" t="str">
        <f>IF($B47="","",VLOOKUP($B47,手順1!$J$19:$O$105,3,FALSE))</f>
        <v/>
      </c>
      <c r="E47" s="10" t="str">
        <f>IF($B47="","",VLOOKUP($B47,手順1!$J$19:$O$105,4,FALSE))</f>
        <v/>
      </c>
      <c r="F47" s="10" t="str">
        <f>IF($B47="","",VLOOKUP($B47,手順1!$J$19:$O$105,5,FALSE))</f>
        <v/>
      </c>
      <c r="G47" s="10" t="str">
        <f>IF($B47="","",VLOOKUP($B47,手順1!$J$19:$O$105,6,FALSE))</f>
        <v/>
      </c>
      <c r="H47" s="11" t="str">
        <f t="shared" si="3"/>
        <v/>
      </c>
      <c r="I47" s="21"/>
      <c r="J47" s="4"/>
      <c r="K47" s="4"/>
      <c r="L47" s="151"/>
      <c r="M47" s="157"/>
      <c r="N47" s="4"/>
      <c r="O47" s="4"/>
      <c r="P47" s="158"/>
      <c r="Q47" s="154"/>
      <c r="R47" s="2"/>
      <c r="V47" s="12"/>
      <c r="AA47" s="1">
        <v>136</v>
      </c>
      <c r="AB47" s="1" t="str">
        <f t="shared" si="7"/>
        <v/>
      </c>
      <c r="AC47" s="1">
        <f t="shared" si="8"/>
        <v>0</v>
      </c>
      <c r="AF47" s="1" t="str">
        <f t="shared" si="4"/>
        <v/>
      </c>
      <c r="AG47" s="1">
        <f t="shared" si="5"/>
        <v>0</v>
      </c>
    </row>
    <row r="48" spans="1:33" x14ac:dyDescent="0.4">
      <c r="A48" s="2" t="str">
        <f t="shared" si="6"/>
        <v/>
      </c>
      <c r="B48" s="8"/>
      <c r="C48" s="10" t="str">
        <f>IF($B48="","",VLOOKUP($B48,手順1!$J$19:$O$105,2,FALSE))</f>
        <v/>
      </c>
      <c r="D48" s="10" t="str">
        <f>IF($B48="","",VLOOKUP($B48,手順1!$J$19:$O$105,3,FALSE))</f>
        <v/>
      </c>
      <c r="E48" s="10" t="str">
        <f>IF($B48="","",VLOOKUP($B48,手順1!$J$19:$O$105,4,FALSE))</f>
        <v/>
      </c>
      <c r="F48" s="10" t="str">
        <f>IF($B48="","",VLOOKUP($B48,手順1!$J$19:$O$105,5,FALSE))</f>
        <v/>
      </c>
      <c r="G48" s="10" t="str">
        <f>IF($B48="","",VLOOKUP($B48,手順1!$J$19:$O$105,6,FALSE))</f>
        <v/>
      </c>
      <c r="H48" s="11" t="str">
        <f t="shared" si="3"/>
        <v/>
      </c>
      <c r="I48" s="21"/>
      <c r="J48" s="4"/>
      <c r="K48" s="4"/>
      <c r="L48" s="151"/>
      <c r="M48" s="157"/>
      <c r="N48" s="4"/>
      <c r="O48" s="4"/>
      <c r="P48" s="158"/>
      <c r="Q48" s="154"/>
      <c r="R48" s="2"/>
      <c r="V48" s="12"/>
      <c r="AA48" s="1">
        <v>137</v>
      </c>
      <c r="AB48" s="1" t="str">
        <f t="shared" si="7"/>
        <v/>
      </c>
      <c r="AC48" s="1">
        <f t="shared" si="8"/>
        <v>0</v>
      </c>
      <c r="AF48" s="1" t="str">
        <f t="shared" si="4"/>
        <v/>
      </c>
      <c r="AG48" s="1">
        <f t="shared" si="5"/>
        <v>0</v>
      </c>
    </row>
    <row r="49" spans="1:33" x14ac:dyDescent="0.4">
      <c r="A49" s="2" t="str">
        <f t="shared" si="6"/>
        <v/>
      </c>
      <c r="B49" s="8"/>
      <c r="C49" s="10" t="str">
        <f>IF($B49="","",VLOOKUP($B49,手順1!$J$19:$O$105,2,FALSE))</f>
        <v/>
      </c>
      <c r="D49" s="10" t="str">
        <f>IF($B49="","",VLOOKUP($B49,手順1!$J$19:$O$105,3,FALSE))</f>
        <v/>
      </c>
      <c r="E49" s="10" t="str">
        <f>IF($B49="","",VLOOKUP($B49,手順1!$J$19:$O$105,4,FALSE))</f>
        <v/>
      </c>
      <c r="F49" s="10" t="str">
        <f>IF($B49="","",VLOOKUP($B49,手順1!$J$19:$O$105,5,FALSE))</f>
        <v/>
      </c>
      <c r="G49" s="10" t="str">
        <f>IF($B49="","",VLOOKUP($B49,手順1!$J$19:$O$105,6,FALSE))</f>
        <v/>
      </c>
      <c r="H49" s="11" t="str">
        <f t="shared" si="3"/>
        <v/>
      </c>
      <c r="I49" s="21"/>
      <c r="J49" s="4"/>
      <c r="K49" s="4"/>
      <c r="L49" s="151"/>
      <c r="M49" s="157"/>
      <c r="N49" s="4"/>
      <c r="O49" s="4"/>
      <c r="P49" s="158"/>
      <c r="Q49" s="154"/>
      <c r="R49" s="2"/>
      <c r="V49" s="12"/>
      <c r="AA49" s="1">
        <v>138</v>
      </c>
      <c r="AB49" s="1" t="str">
        <f t="shared" si="7"/>
        <v/>
      </c>
      <c r="AC49" s="1">
        <f t="shared" si="8"/>
        <v>0</v>
      </c>
      <c r="AF49" s="1" t="str">
        <f t="shared" si="4"/>
        <v/>
      </c>
      <c r="AG49" s="1">
        <f t="shared" si="5"/>
        <v>0</v>
      </c>
    </row>
    <row r="50" spans="1:33" x14ac:dyDescent="0.4">
      <c r="A50" s="2" t="str">
        <f t="shared" si="6"/>
        <v/>
      </c>
      <c r="B50" s="8"/>
      <c r="C50" s="10" t="str">
        <f>IF($B50="","",VLOOKUP($B50,手順1!$J$19:$O$105,2,FALSE))</f>
        <v/>
      </c>
      <c r="D50" s="10" t="str">
        <f>IF($B50="","",VLOOKUP($B50,手順1!$J$19:$O$105,3,FALSE))</f>
        <v/>
      </c>
      <c r="E50" s="10" t="str">
        <f>IF($B50="","",VLOOKUP($B50,手順1!$J$19:$O$105,4,FALSE))</f>
        <v/>
      </c>
      <c r="F50" s="10" t="str">
        <f>IF($B50="","",VLOOKUP($B50,手順1!$J$19:$O$105,5,FALSE))</f>
        <v/>
      </c>
      <c r="G50" s="10" t="str">
        <f>IF($B50="","",VLOOKUP($B50,手順1!$J$19:$O$105,6,FALSE))</f>
        <v/>
      </c>
      <c r="H50" s="11" t="str">
        <f t="shared" si="3"/>
        <v/>
      </c>
      <c r="I50" s="21"/>
      <c r="J50" s="4"/>
      <c r="K50" s="4"/>
      <c r="L50" s="151"/>
      <c r="M50" s="157"/>
      <c r="N50" s="4"/>
      <c r="O50" s="4"/>
      <c r="P50" s="158"/>
      <c r="Q50" s="154"/>
      <c r="R50" s="2"/>
      <c r="V50" s="12"/>
      <c r="AA50" s="1">
        <v>139</v>
      </c>
      <c r="AB50" s="1" t="str">
        <f t="shared" si="7"/>
        <v/>
      </c>
      <c r="AC50" s="1">
        <f t="shared" si="8"/>
        <v>0</v>
      </c>
      <c r="AF50" s="1" t="str">
        <f t="shared" si="4"/>
        <v/>
      </c>
      <c r="AG50" s="1">
        <f t="shared" si="5"/>
        <v>0</v>
      </c>
    </row>
    <row r="51" spans="1:33" x14ac:dyDescent="0.4">
      <c r="A51" s="2" t="str">
        <f t="shared" si="6"/>
        <v/>
      </c>
      <c r="B51" s="8"/>
      <c r="C51" s="10" t="str">
        <f>IF($B51="","",VLOOKUP($B51,手順1!$J$19:$O$105,2,FALSE))</f>
        <v/>
      </c>
      <c r="D51" s="10" t="str">
        <f>IF($B51="","",VLOOKUP($B51,手順1!$J$19:$O$105,3,FALSE))</f>
        <v/>
      </c>
      <c r="E51" s="10" t="str">
        <f>IF($B51="","",VLOOKUP($B51,手順1!$J$19:$O$105,4,FALSE))</f>
        <v/>
      </c>
      <c r="F51" s="10" t="str">
        <f>IF($B51="","",VLOOKUP($B51,手順1!$J$19:$O$105,5,FALSE))</f>
        <v/>
      </c>
      <c r="G51" s="10" t="str">
        <f>IF($B51="","",VLOOKUP($B51,手順1!$J$19:$O$105,6,FALSE))</f>
        <v/>
      </c>
      <c r="H51" s="11" t="str">
        <f t="shared" si="3"/>
        <v/>
      </c>
      <c r="I51" s="21"/>
      <c r="J51" s="4"/>
      <c r="K51" s="4"/>
      <c r="L51" s="151"/>
      <c r="M51" s="157"/>
      <c r="N51" s="4"/>
      <c r="O51" s="4"/>
      <c r="P51" s="158"/>
      <c r="Q51" s="154"/>
      <c r="R51" s="2"/>
      <c r="V51" s="12"/>
      <c r="AA51" s="1">
        <v>140</v>
      </c>
      <c r="AB51" s="1" t="str">
        <f t="shared" si="7"/>
        <v/>
      </c>
      <c r="AC51" s="1">
        <f t="shared" si="8"/>
        <v>0</v>
      </c>
      <c r="AF51" s="1" t="str">
        <f t="shared" ref="AF14:AF77" si="9">IF(AH51="","",COUNTIF(M$12:M$107,AH51))</f>
        <v/>
      </c>
    </row>
    <row r="52" spans="1:33" x14ac:dyDescent="0.4">
      <c r="A52" s="2" t="str">
        <f t="shared" si="6"/>
        <v/>
      </c>
      <c r="B52" s="8"/>
      <c r="C52" s="10" t="str">
        <f>IF($B52="","",VLOOKUP($B52,手順1!$J$19:$O$105,2,FALSE))</f>
        <v/>
      </c>
      <c r="D52" s="10" t="str">
        <f>IF($B52="","",VLOOKUP($B52,手順1!$J$19:$O$105,3,FALSE))</f>
        <v/>
      </c>
      <c r="E52" s="10" t="str">
        <f>IF($B52="","",VLOOKUP($B52,手順1!$J$19:$O$105,4,FALSE))</f>
        <v/>
      </c>
      <c r="F52" s="10" t="str">
        <f>IF($B52="","",VLOOKUP($B52,手順1!$J$19:$O$105,5,FALSE))</f>
        <v/>
      </c>
      <c r="G52" s="10" t="str">
        <f>IF($B52="","",VLOOKUP($B52,手順1!$J$19:$O$105,6,FALSE))</f>
        <v/>
      </c>
      <c r="H52" s="11" t="str">
        <f t="shared" si="3"/>
        <v/>
      </c>
      <c r="I52" s="21"/>
      <c r="J52" s="4"/>
      <c r="K52" s="4"/>
      <c r="L52" s="151"/>
      <c r="M52" s="157"/>
      <c r="N52" s="4"/>
      <c r="O52" s="4"/>
      <c r="P52" s="158"/>
      <c r="Q52" s="154"/>
      <c r="R52" s="2"/>
      <c r="V52" s="12"/>
      <c r="AA52" s="1">
        <v>141</v>
      </c>
      <c r="AB52" s="1" t="str">
        <f t="shared" si="7"/>
        <v/>
      </c>
      <c r="AC52" s="1">
        <f t="shared" si="8"/>
        <v>0</v>
      </c>
      <c r="AF52" s="1" t="str">
        <f t="shared" si="9"/>
        <v/>
      </c>
    </row>
    <row r="53" spans="1:33" x14ac:dyDescent="0.4">
      <c r="A53" s="2" t="str">
        <f t="shared" si="6"/>
        <v/>
      </c>
      <c r="B53" s="8"/>
      <c r="C53" s="10" t="str">
        <f>IF($B53="","",VLOOKUP($B53,手順1!$J$19:$O$105,2,FALSE))</f>
        <v/>
      </c>
      <c r="D53" s="10" t="str">
        <f>IF($B53="","",VLOOKUP($B53,手順1!$J$19:$O$105,3,FALSE))</f>
        <v/>
      </c>
      <c r="E53" s="10" t="str">
        <f>IF($B53="","",VLOOKUP($B53,手順1!$J$19:$O$105,4,FALSE))</f>
        <v/>
      </c>
      <c r="F53" s="10" t="str">
        <f>IF($B53="","",VLOOKUP($B53,手順1!$J$19:$O$105,5,FALSE))</f>
        <v/>
      </c>
      <c r="G53" s="10" t="str">
        <f>IF($B53="","",VLOOKUP($B53,手順1!$J$19:$O$105,6,FALSE))</f>
        <v/>
      </c>
      <c r="H53" s="11" t="str">
        <f t="shared" si="3"/>
        <v/>
      </c>
      <c r="I53" s="21"/>
      <c r="J53" s="4"/>
      <c r="K53" s="4"/>
      <c r="L53" s="151"/>
      <c r="M53" s="157"/>
      <c r="N53" s="4"/>
      <c r="O53" s="4"/>
      <c r="P53" s="158"/>
      <c r="Q53" s="154"/>
      <c r="R53" s="2"/>
      <c r="V53" s="12"/>
      <c r="AA53" s="1">
        <v>142</v>
      </c>
      <c r="AB53" s="1" t="str">
        <f t="shared" si="7"/>
        <v/>
      </c>
      <c r="AC53" s="1">
        <f t="shared" si="8"/>
        <v>0</v>
      </c>
      <c r="AF53" s="1" t="str">
        <f t="shared" si="9"/>
        <v/>
      </c>
    </row>
    <row r="54" spans="1:33" x14ac:dyDescent="0.4">
      <c r="A54" s="2" t="str">
        <f t="shared" si="6"/>
        <v/>
      </c>
      <c r="B54" s="8"/>
      <c r="C54" s="10" t="str">
        <f>IF($B54="","",VLOOKUP($B54,手順1!$J$19:$O$105,2,FALSE))</f>
        <v/>
      </c>
      <c r="D54" s="10" t="str">
        <f>IF($B54="","",VLOOKUP($B54,手順1!$J$19:$O$105,3,FALSE))</f>
        <v/>
      </c>
      <c r="E54" s="10" t="str">
        <f>IF($B54="","",VLOOKUP($B54,手順1!$J$19:$O$105,4,FALSE))</f>
        <v/>
      </c>
      <c r="F54" s="10" t="str">
        <f>IF($B54="","",VLOOKUP($B54,手順1!$J$19:$O$105,5,FALSE))</f>
        <v/>
      </c>
      <c r="G54" s="10" t="str">
        <f>IF($B54="","",VLOOKUP($B54,手順1!$J$19:$O$105,6,FALSE))</f>
        <v/>
      </c>
      <c r="H54" s="11" t="str">
        <f t="shared" si="3"/>
        <v/>
      </c>
      <c r="I54" s="21"/>
      <c r="J54" s="4"/>
      <c r="K54" s="4"/>
      <c r="L54" s="151"/>
      <c r="M54" s="157"/>
      <c r="N54" s="4"/>
      <c r="O54" s="4"/>
      <c r="P54" s="158"/>
      <c r="Q54" s="154"/>
      <c r="R54" s="2"/>
      <c r="V54" s="12"/>
      <c r="AA54" s="1">
        <v>143</v>
      </c>
      <c r="AB54" s="1" t="str">
        <f t="shared" si="7"/>
        <v/>
      </c>
      <c r="AC54" s="1">
        <f t="shared" si="8"/>
        <v>0</v>
      </c>
      <c r="AF54" s="1" t="str">
        <f t="shared" si="9"/>
        <v/>
      </c>
    </row>
    <row r="55" spans="1:33" x14ac:dyDescent="0.4">
      <c r="A55" s="2" t="str">
        <f t="shared" si="6"/>
        <v/>
      </c>
      <c r="B55" s="8"/>
      <c r="C55" s="10" t="str">
        <f>IF($B55="","",VLOOKUP($B55,手順1!$J$19:$O$105,2,FALSE))</f>
        <v/>
      </c>
      <c r="D55" s="10" t="str">
        <f>IF($B55="","",VLOOKUP($B55,手順1!$J$19:$O$105,3,FALSE))</f>
        <v/>
      </c>
      <c r="E55" s="10" t="str">
        <f>IF($B55="","",VLOOKUP($B55,手順1!$J$19:$O$105,4,FALSE))</f>
        <v/>
      </c>
      <c r="F55" s="10" t="str">
        <f>IF($B55="","",VLOOKUP($B55,手順1!$J$19:$O$105,5,FALSE))</f>
        <v/>
      </c>
      <c r="G55" s="10" t="str">
        <f>IF($B55="","",VLOOKUP($B55,手順1!$J$19:$O$105,6,FALSE))</f>
        <v/>
      </c>
      <c r="H55" s="11" t="str">
        <f t="shared" si="3"/>
        <v/>
      </c>
      <c r="I55" s="21"/>
      <c r="J55" s="4"/>
      <c r="K55" s="4"/>
      <c r="L55" s="151"/>
      <c r="M55" s="157"/>
      <c r="N55" s="4"/>
      <c r="O55" s="4"/>
      <c r="P55" s="158"/>
      <c r="Q55" s="154"/>
      <c r="R55" s="2"/>
      <c r="V55" s="12"/>
      <c r="AA55" s="1">
        <v>144</v>
      </c>
      <c r="AB55" s="1" t="str">
        <f t="shared" si="7"/>
        <v/>
      </c>
      <c r="AC55" s="1">
        <f t="shared" si="8"/>
        <v>0</v>
      </c>
      <c r="AF55" s="1" t="str">
        <f t="shared" si="9"/>
        <v/>
      </c>
    </row>
    <row r="56" spans="1:33" x14ac:dyDescent="0.4">
      <c r="A56" s="2" t="str">
        <f t="shared" si="6"/>
        <v/>
      </c>
      <c r="B56" s="8"/>
      <c r="C56" s="10" t="str">
        <f>IF($B56="","",VLOOKUP($B56,手順1!$J$19:$O$105,2,FALSE))</f>
        <v/>
      </c>
      <c r="D56" s="10" t="str">
        <f>IF($B56="","",VLOOKUP($B56,手順1!$J$19:$O$105,3,FALSE))</f>
        <v/>
      </c>
      <c r="E56" s="10" t="str">
        <f>IF($B56="","",VLOOKUP($B56,手順1!$J$19:$O$105,4,FALSE))</f>
        <v/>
      </c>
      <c r="F56" s="10" t="str">
        <f>IF($B56="","",VLOOKUP($B56,手順1!$J$19:$O$105,5,FALSE))</f>
        <v/>
      </c>
      <c r="G56" s="10" t="str">
        <f>IF($B56="","",VLOOKUP($B56,手順1!$J$19:$O$105,6,FALSE))</f>
        <v/>
      </c>
      <c r="H56" s="11" t="str">
        <f t="shared" si="3"/>
        <v/>
      </c>
      <c r="I56" s="21"/>
      <c r="J56" s="4"/>
      <c r="K56" s="4"/>
      <c r="L56" s="151"/>
      <c r="M56" s="157"/>
      <c r="N56" s="4"/>
      <c r="O56" s="4"/>
      <c r="P56" s="158"/>
      <c r="Q56" s="154"/>
      <c r="R56" s="2"/>
      <c r="V56" s="12"/>
      <c r="AA56" s="1">
        <v>145</v>
      </c>
      <c r="AB56" s="1" t="str">
        <f t="shared" si="7"/>
        <v/>
      </c>
      <c r="AC56" s="1">
        <f t="shared" si="8"/>
        <v>0</v>
      </c>
      <c r="AF56" s="1" t="str">
        <f t="shared" si="9"/>
        <v/>
      </c>
    </row>
    <row r="57" spans="1:33" x14ac:dyDescent="0.4">
      <c r="A57" s="2" t="str">
        <f t="shared" si="6"/>
        <v/>
      </c>
      <c r="B57" s="8"/>
      <c r="C57" s="10" t="str">
        <f>IF($B57="","",VLOOKUP($B57,手順1!$J$19:$O$105,2,FALSE))</f>
        <v/>
      </c>
      <c r="D57" s="10" t="str">
        <f>IF($B57="","",VLOOKUP($B57,手順1!$J$19:$O$105,3,FALSE))</f>
        <v/>
      </c>
      <c r="E57" s="10" t="str">
        <f>IF($B57="","",VLOOKUP($B57,手順1!$J$19:$O$105,4,FALSE))</f>
        <v/>
      </c>
      <c r="F57" s="10" t="str">
        <f>IF($B57="","",VLOOKUP($B57,手順1!$J$19:$O$105,5,FALSE))</f>
        <v/>
      </c>
      <c r="G57" s="10" t="str">
        <f>IF($B57="","",VLOOKUP($B57,手順1!$J$19:$O$105,6,FALSE))</f>
        <v/>
      </c>
      <c r="H57" s="11" t="str">
        <f t="shared" si="3"/>
        <v/>
      </c>
      <c r="I57" s="21"/>
      <c r="J57" s="4"/>
      <c r="K57" s="4"/>
      <c r="L57" s="151"/>
      <c r="M57" s="157"/>
      <c r="N57" s="4"/>
      <c r="O57" s="4"/>
      <c r="P57" s="158"/>
      <c r="Q57" s="154"/>
      <c r="R57" s="2"/>
      <c r="V57" s="12"/>
      <c r="AA57" s="1">
        <v>146</v>
      </c>
      <c r="AB57" s="1" t="str">
        <f t="shared" si="7"/>
        <v/>
      </c>
      <c r="AC57" s="1">
        <f t="shared" si="8"/>
        <v>0</v>
      </c>
      <c r="AF57" s="1" t="str">
        <f t="shared" si="9"/>
        <v/>
      </c>
    </row>
    <row r="58" spans="1:33" x14ac:dyDescent="0.4">
      <c r="A58" s="2" t="str">
        <f t="shared" si="6"/>
        <v/>
      </c>
      <c r="B58" s="8"/>
      <c r="C58" s="10" t="str">
        <f>IF($B58="","",VLOOKUP($B58,手順1!$J$19:$O$105,2,FALSE))</f>
        <v/>
      </c>
      <c r="D58" s="10" t="str">
        <f>IF($B58="","",VLOOKUP($B58,手順1!$J$19:$O$105,3,FALSE))</f>
        <v/>
      </c>
      <c r="E58" s="10" t="str">
        <f>IF($B58="","",VLOOKUP($B58,手順1!$J$19:$O$105,4,FALSE))</f>
        <v/>
      </c>
      <c r="F58" s="10" t="str">
        <f>IF($B58="","",VLOOKUP($B58,手順1!$J$19:$O$105,5,FALSE))</f>
        <v/>
      </c>
      <c r="G58" s="10" t="str">
        <f>IF($B58="","",VLOOKUP($B58,手順1!$J$19:$O$105,6,FALSE))</f>
        <v/>
      </c>
      <c r="H58" s="11" t="str">
        <f t="shared" si="3"/>
        <v/>
      </c>
      <c r="I58" s="21"/>
      <c r="J58" s="4"/>
      <c r="K58" s="4"/>
      <c r="L58" s="151"/>
      <c r="M58" s="157"/>
      <c r="N58" s="4"/>
      <c r="O58" s="4"/>
      <c r="P58" s="158"/>
      <c r="Q58" s="154"/>
      <c r="R58" s="2"/>
      <c r="V58" s="12"/>
      <c r="AA58" s="1">
        <v>147</v>
      </c>
      <c r="AB58" s="1" t="str">
        <f t="shared" si="7"/>
        <v/>
      </c>
      <c r="AC58" s="1">
        <f t="shared" si="8"/>
        <v>0</v>
      </c>
      <c r="AF58" s="1" t="str">
        <f t="shared" si="9"/>
        <v/>
      </c>
    </row>
    <row r="59" spans="1:33" x14ac:dyDescent="0.4">
      <c r="A59" s="2" t="str">
        <f t="shared" si="6"/>
        <v/>
      </c>
      <c r="B59" s="8"/>
      <c r="C59" s="10" t="str">
        <f>IF($B59="","",VLOOKUP($B59,手順1!$J$19:$O$105,2,FALSE))</f>
        <v/>
      </c>
      <c r="D59" s="10" t="str">
        <f>IF($B59="","",VLOOKUP($B59,手順1!$J$19:$O$105,3,FALSE))</f>
        <v/>
      </c>
      <c r="E59" s="10" t="str">
        <f>IF($B59="","",VLOOKUP($B59,手順1!$J$19:$O$105,4,FALSE))</f>
        <v/>
      </c>
      <c r="F59" s="10" t="str">
        <f>IF($B59="","",VLOOKUP($B59,手順1!$J$19:$O$105,5,FALSE))</f>
        <v/>
      </c>
      <c r="G59" s="10" t="str">
        <f>IF($B59="","",VLOOKUP($B59,手順1!$J$19:$O$105,6,FALSE))</f>
        <v/>
      </c>
      <c r="H59" s="11" t="str">
        <f t="shared" si="3"/>
        <v/>
      </c>
      <c r="I59" s="21"/>
      <c r="J59" s="4"/>
      <c r="K59" s="4"/>
      <c r="L59" s="151"/>
      <c r="M59" s="157"/>
      <c r="N59" s="4"/>
      <c r="O59" s="4"/>
      <c r="P59" s="158"/>
      <c r="Q59" s="154"/>
      <c r="R59" s="2"/>
      <c r="V59" s="12"/>
      <c r="AA59" s="1">
        <v>148</v>
      </c>
      <c r="AB59" s="1" t="str">
        <f t="shared" si="7"/>
        <v/>
      </c>
      <c r="AC59" s="1">
        <f t="shared" si="8"/>
        <v>0</v>
      </c>
      <c r="AF59" s="1" t="str">
        <f t="shared" si="9"/>
        <v/>
      </c>
    </row>
    <row r="60" spans="1:33" x14ac:dyDescent="0.4">
      <c r="A60" s="2" t="str">
        <f t="shared" si="6"/>
        <v/>
      </c>
      <c r="B60" s="8"/>
      <c r="C60" s="10" t="str">
        <f>IF($B60="","",VLOOKUP($B60,手順1!$J$19:$O$105,2,FALSE))</f>
        <v/>
      </c>
      <c r="D60" s="10" t="str">
        <f>IF($B60="","",VLOOKUP($B60,手順1!$J$19:$O$105,3,FALSE))</f>
        <v/>
      </c>
      <c r="E60" s="10" t="str">
        <f>IF($B60="","",VLOOKUP($B60,手順1!$J$19:$O$105,4,FALSE))</f>
        <v/>
      </c>
      <c r="F60" s="10" t="str">
        <f>IF($B60="","",VLOOKUP($B60,手順1!$J$19:$O$105,5,FALSE))</f>
        <v/>
      </c>
      <c r="G60" s="10" t="str">
        <f>IF($B60="","",VLOOKUP($B60,手順1!$J$19:$O$105,6,FALSE))</f>
        <v/>
      </c>
      <c r="H60" s="11" t="str">
        <f t="shared" si="3"/>
        <v/>
      </c>
      <c r="I60" s="21"/>
      <c r="J60" s="4"/>
      <c r="K60" s="4"/>
      <c r="L60" s="151"/>
      <c r="M60" s="157"/>
      <c r="N60" s="4"/>
      <c r="O60" s="4"/>
      <c r="P60" s="158"/>
      <c r="Q60" s="154"/>
      <c r="R60" s="2"/>
      <c r="V60" s="12"/>
      <c r="AA60" s="1">
        <v>149</v>
      </c>
      <c r="AB60" s="1" t="str">
        <f t="shared" si="7"/>
        <v/>
      </c>
      <c r="AC60" s="1">
        <f t="shared" si="8"/>
        <v>0</v>
      </c>
      <c r="AF60" s="1" t="str">
        <f t="shared" si="9"/>
        <v/>
      </c>
    </row>
    <row r="61" spans="1:33" x14ac:dyDescent="0.4">
      <c r="A61" s="2" t="str">
        <f t="shared" si="6"/>
        <v/>
      </c>
      <c r="B61" s="8"/>
      <c r="C61" s="10" t="str">
        <f>IF($B61="","",VLOOKUP($B61,手順1!$J$19:$O$105,2,FALSE))</f>
        <v/>
      </c>
      <c r="D61" s="10" t="str">
        <f>IF($B61="","",VLOOKUP($B61,手順1!$J$19:$O$105,3,FALSE))</f>
        <v/>
      </c>
      <c r="E61" s="10" t="str">
        <f>IF($B61="","",VLOOKUP($B61,手順1!$J$19:$O$105,4,FALSE))</f>
        <v/>
      </c>
      <c r="F61" s="10" t="str">
        <f>IF($B61="","",VLOOKUP($B61,手順1!$J$19:$O$105,5,FALSE))</f>
        <v/>
      </c>
      <c r="G61" s="10" t="str">
        <f>IF($B61="","",VLOOKUP($B61,手順1!$J$19:$O$105,6,FALSE))</f>
        <v/>
      </c>
      <c r="H61" s="11" t="str">
        <f t="shared" si="3"/>
        <v/>
      </c>
      <c r="I61" s="21"/>
      <c r="J61" s="4"/>
      <c r="K61" s="4"/>
      <c r="L61" s="151"/>
      <c r="M61" s="157"/>
      <c r="N61" s="4"/>
      <c r="O61" s="4"/>
      <c r="P61" s="158"/>
      <c r="Q61" s="154"/>
      <c r="R61" s="2"/>
      <c r="V61" s="12"/>
      <c r="AA61" s="1">
        <v>150</v>
      </c>
      <c r="AB61" s="1" t="str">
        <f t="shared" si="7"/>
        <v/>
      </c>
      <c r="AC61" s="1">
        <f t="shared" si="8"/>
        <v>0</v>
      </c>
      <c r="AF61" s="1" t="str">
        <f t="shared" si="9"/>
        <v/>
      </c>
    </row>
    <row r="62" spans="1:33" x14ac:dyDescent="0.4">
      <c r="A62" s="2" t="str">
        <f t="shared" si="6"/>
        <v/>
      </c>
      <c r="B62" s="8"/>
      <c r="C62" s="10" t="str">
        <f>IF($B62="","",VLOOKUP($B62,手順1!$J$19:$O$105,2,FALSE))</f>
        <v/>
      </c>
      <c r="D62" s="10" t="str">
        <f>IF($B62="","",VLOOKUP($B62,手順1!$J$19:$O$105,3,FALSE))</f>
        <v/>
      </c>
      <c r="E62" s="10" t="str">
        <f>IF($B62="","",VLOOKUP($B62,手順1!$J$19:$O$105,4,FALSE))</f>
        <v/>
      </c>
      <c r="F62" s="10" t="str">
        <f>IF($B62="","",VLOOKUP($B62,手順1!$J$19:$O$105,5,FALSE))</f>
        <v/>
      </c>
      <c r="G62" s="10" t="str">
        <f>IF($B62="","",VLOOKUP($B62,手順1!$J$19:$O$105,6,FALSE))</f>
        <v/>
      </c>
      <c r="H62" s="11" t="str">
        <f t="shared" si="3"/>
        <v/>
      </c>
      <c r="I62" s="21"/>
      <c r="J62" s="4"/>
      <c r="K62" s="4"/>
      <c r="L62" s="151"/>
      <c r="M62" s="157"/>
      <c r="N62" s="4"/>
      <c r="O62" s="4"/>
      <c r="P62" s="158"/>
      <c r="Q62" s="154"/>
      <c r="R62" s="2"/>
      <c r="V62" s="12"/>
      <c r="AA62" s="1">
        <v>151</v>
      </c>
      <c r="AB62" s="1" t="str">
        <f t="shared" si="7"/>
        <v/>
      </c>
      <c r="AC62" s="1">
        <f t="shared" si="8"/>
        <v>0</v>
      </c>
      <c r="AF62" s="1" t="str">
        <f t="shared" si="9"/>
        <v/>
      </c>
    </row>
    <row r="63" spans="1:33" x14ac:dyDescent="0.4">
      <c r="A63" s="2" t="str">
        <f t="shared" si="6"/>
        <v/>
      </c>
      <c r="B63" s="8"/>
      <c r="C63" s="10" t="str">
        <f>IF($B63="","",VLOOKUP($B63,手順1!$J$19:$O$105,2,FALSE))</f>
        <v/>
      </c>
      <c r="D63" s="10" t="str">
        <f>IF($B63="","",VLOOKUP($B63,手順1!$J$19:$O$105,3,FALSE))</f>
        <v/>
      </c>
      <c r="E63" s="10" t="str">
        <f>IF($B63="","",VLOOKUP($B63,手順1!$J$19:$O$105,4,FALSE))</f>
        <v/>
      </c>
      <c r="F63" s="10" t="str">
        <f>IF($B63="","",VLOOKUP($B63,手順1!$J$19:$O$105,5,FALSE))</f>
        <v/>
      </c>
      <c r="G63" s="10" t="str">
        <f>IF($B63="","",VLOOKUP($B63,手順1!$J$19:$O$105,6,FALSE))</f>
        <v/>
      </c>
      <c r="H63" s="11" t="str">
        <f t="shared" si="3"/>
        <v/>
      </c>
      <c r="I63" s="21"/>
      <c r="J63" s="4"/>
      <c r="K63" s="4"/>
      <c r="L63" s="151"/>
      <c r="M63" s="157"/>
      <c r="N63" s="4"/>
      <c r="O63" s="4"/>
      <c r="P63" s="158"/>
      <c r="Q63" s="154"/>
      <c r="R63" s="2"/>
      <c r="V63" s="12"/>
      <c r="AA63" s="1">
        <v>152</v>
      </c>
      <c r="AB63" s="1" t="str">
        <f t="shared" si="7"/>
        <v/>
      </c>
      <c r="AC63" s="1">
        <f t="shared" si="8"/>
        <v>0</v>
      </c>
      <c r="AF63" s="1" t="str">
        <f t="shared" si="9"/>
        <v/>
      </c>
    </row>
    <row r="64" spans="1:33" x14ac:dyDescent="0.4">
      <c r="A64" s="2" t="str">
        <f t="shared" si="6"/>
        <v/>
      </c>
      <c r="B64" s="8"/>
      <c r="C64" s="10" t="str">
        <f>IF($B64="","",VLOOKUP($B64,手順1!$J$19:$O$105,2,FALSE))</f>
        <v/>
      </c>
      <c r="D64" s="10" t="str">
        <f>IF($B64="","",VLOOKUP($B64,手順1!$J$19:$O$105,3,FALSE))</f>
        <v/>
      </c>
      <c r="E64" s="10" t="str">
        <f>IF($B64="","",VLOOKUP($B64,手順1!$J$19:$O$105,4,FALSE))</f>
        <v/>
      </c>
      <c r="F64" s="10" t="str">
        <f>IF($B64="","",VLOOKUP($B64,手順1!$J$19:$O$105,5,FALSE))</f>
        <v/>
      </c>
      <c r="G64" s="10" t="str">
        <f>IF($B64="","",VLOOKUP($B64,手順1!$J$19:$O$105,6,FALSE))</f>
        <v/>
      </c>
      <c r="H64" s="11" t="str">
        <f t="shared" si="3"/>
        <v/>
      </c>
      <c r="I64" s="21"/>
      <c r="J64" s="4"/>
      <c r="K64" s="4"/>
      <c r="L64" s="151"/>
      <c r="M64" s="157"/>
      <c r="N64" s="4"/>
      <c r="O64" s="4"/>
      <c r="P64" s="158"/>
      <c r="Q64" s="154"/>
      <c r="R64" s="2"/>
      <c r="V64" s="12"/>
      <c r="AA64" s="1">
        <v>153</v>
      </c>
      <c r="AB64" s="1" t="str">
        <f t="shared" si="7"/>
        <v/>
      </c>
      <c r="AC64" s="1">
        <f t="shared" si="8"/>
        <v>0</v>
      </c>
      <c r="AF64" s="1" t="str">
        <f t="shared" si="9"/>
        <v/>
      </c>
    </row>
    <row r="65" spans="1:32" x14ac:dyDescent="0.4">
      <c r="A65" s="2" t="str">
        <f t="shared" si="6"/>
        <v/>
      </c>
      <c r="B65" s="8"/>
      <c r="C65" s="10" t="str">
        <f>IF($B65="","",VLOOKUP($B65,手順1!$J$19:$O$105,2,FALSE))</f>
        <v/>
      </c>
      <c r="D65" s="10" t="str">
        <f>IF($B65="","",VLOOKUP($B65,手順1!$J$19:$O$105,3,FALSE))</f>
        <v/>
      </c>
      <c r="E65" s="10" t="str">
        <f>IF($B65="","",VLOOKUP($B65,手順1!$J$19:$O$105,4,FALSE))</f>
        <v/>
      </c>
      <c r="F65" s="10" t="str">
        <f>IF($B65="","",VLOOKUP($B65,手順1!$J$19:$O$105,5,FALSE))</f>
        <v/>
      </c>
      <c r="G65" s="10" t="str">
        <f>IF($B65="","",VLOOKUP($B65,手順1!$J$19:$O$105,6,FALSE))</f>
        <v/>
      </c>
      <c r="H65" s="11" t="str">
        <f t="shared" si="3"/>
        <v/>
      </c>
      <c r="I65" s="21"/>
      <c r="J65" s="4"/>
      <c r="K65" s="4"/>
      <c r="L65" s="151"/>
      <c r="M65" s="157"/>
      <c r="N65" s="4"/>
      <c r="O65" s="4"/>
      <c r="P65" s="158"/>
      <c r="Q65" s="154"/>
      <c r="R65" s="2"/>
      <c r="V65" s="12"/>
      <c r="AA65" s="1">
        <v>154</v>
      </c>
      <c r="AB65" s="1" t="str">
        <f t="shared" si="7"/>
        <v/>
      </c>
      <c r="AC65" s="1">
        <f t="shared" si="8"/>
        <v>0</v>
      </c>
      <c r="AF65" s="1" t="str">
        <f t="shared" si="9"/>
        <v/>
      </c>
    </row>
    <row r="66" spans="1:32" x14ac:dyDescent="0.4">
      <c r="A66" s="2" t="str">
        <f t="shared" si="6"/>
        <v/>
      </c>
      <c r="B66" s="8"/>
      <c r="C66" s="10" t="str">
        <f>IF($B66="","",VLOOKUP($B66,手順1!$J$19:$O$105,2,FALSE))</f>
        <v/>
      </c>
      <c r="D66" s="10" t="str">
        <f>IF($B66="","",VLOOKUP($B66,手順1!$J$19:$O$105,3,FALSE))</f>
        <v/>
      </c>
      <c r="E66" s="10" t="str">
        <f>IF($B66="","",VLOOKUP($B66,手順1!$J$19:$O$105,4,FALSE))</f>
        <v/>
      </c>
      <c r="F66" s="10" t="str">
        <f>IF($B66="","",VLOOKUP($B66,手順1!$J$19:$O$105,5,FALSE))</f>
        <v/>
      </c>
      <c r="G66" s="10" t="str">
        <f>IF($B66="","",VLOOKUP($B66,手順1!$J$19:$O$105,6,FALSE))</f>
        <v/>
      </c>
      <c r="H66" s="11" t="str">
        <f t="shared" si="3"/>
        <v/>
      </c>
      <c r="I66" s="21"/>
      <c r="J66" s="4"/>
      <c r="K66" s="4"/>
      <c r="L66" s="151"/>
      <c r="M66" s="157"/>
      <c r="N66" s="4"/>
      <c r="O66" s="4"/>
      <c r="P66" s="158"/>
      <c r="Q66" s="154"/>
      <c r="R66" s="2"/>
      <c r="V66" s="12"/>
      <c r="AA66" s="1">
        <v>155</v>
      </c>
      <c r="AB66" s="1" t="str">
        <f t="shared" si="7"/>
        <v/>
      </c>
      <c r="AC66" s="1">
        <f t="shared" si="8"/>
        <v>0</v>
      </c>
      <c r="AF66" s="1" t="str">
        <f t="shared" si="9"/>
        <v/>
      </c>
    </row>
    <row r="67" spans="1:32" x14ac:dyDescent="0.4">
      <c r="A67" s="2" t="str">
        <f t="shared" si="6"/>
        <v/>
      </c>
      <c r="B67" s="8"/>
      <c r="C67" s="10" t="str">
        <f>IF($B67="","",VLOOKUP($B67,手順1!$J$19:$O$105,2,FALSE))</f>
        <v/>
      </c>
      <c r="D67" s="10" t="str">
        <f>IF($B67="","",VLOOKUP($B67,手順1!$J$19:$O$105,3,FALSE))</f>
        <v/>
      </c>
      <c r="E67" s="10" t="str">
        <f>IF($B67="","",VLOOKUP($B67,手順1!$J$19:$O$105,4,FALSE))</f>
        <v/>
      </c>
      <c r="F67" s="10" t="str">
        <f>IF($B67="","",VLOOKUP($B67,手順1!$J$19:$O$105,5,FALSE))</f>
        <v/>
      </c>
      <c r="G67" s="10" t="str">
        <f>IF($B67="","",VLOOKUP($B67,手順1!$J$19:$O$105,6,FALSE))</f>
        <v/>
      </c>
      <c r="H67" s="11" t="str">
        <f t="shared" si="3"/>
        <v/>
      </c>
      <c r="I67" s="21"/>
      <c r="J67" s="4"/>
      <c r="K67" s="4"/>
      <c r="L67" s="151"/>
      <c r="M67" s="157"/>
      <c r="N67" s="4"/>
      <c r="O67" s="4"/>
      <c r="P67" s="158"/>
      <c r="Q67" s="154"/>
      <c r="R67" s="2"/>
      <c r="V67" s="12"/>
      <c r="AA67" s="1">
        <v>156</v>
      </c>
      <c r="AB67" s="1" t="str">
        <f t="shared" si="7"/>
        <v/>
      </c>
      <c r="AC67" s="1">
        <f t="shared" si="8"/>
        <v>0</v>
      </c>
      <c r="AF67" s="1" t="str">
        <f t="shared" si="9"/>
        <v/>
      </c>
    </row>
    <row r="68" spans="1:32" x14ac:dyDescent="0.4">
      <c r="A68" s="2" t="str">
        <f t="shared" si="6"/>
        <v/>
      </c>
      <c r="B68" s="8"/>
      <c r="C68" s="10" t="str">
        <f>IF($B68="","",VLOOKUP($B68,手順1!$J$19:$O$105,2,FALSE))</f>
        <v/>
      </c>
      <c r="D68" s="10" t="str">
        <f>IF($B68="","",VLOOKUP($B68,手順1!$J$19:$O$105,3,FALSE))</f>
        <v/>
      </c>
      <c r="E68" s="10" t="str">
        <f>IF($B68="","",VLOOKUP($B68,手順1!$J$19:$O$105,4,FALSE))</f>
        <v/>
      </c>
      <c r="F68" s="10" t="str">
        <f>IF($B68="","",VLOOKUP($B68,手順1!$J$19:$O$105,5,FALSE))</f>
        <v/>
      </c>
      <c r="G68" s="10" t="str">
        <f>IF($B68="","",VLOOKUP($B68,手順1!$J$19:$O$105,6,FALSE))</f>
        <v/>
      </c>
      <c r="H68" s="11" t="str">
        <f t="shared" si="3"/>
        <v/>
      </c>
      <c r="I68" s="21"/>
      <c r="J68" s="4"/>
      <c r="K68" s="4"/>
      <c r="L68" s="151"/>
      <c r="M68" s="157"/>
      <c r="N68" s="4"/>
      <c r="O68" s="4"/>
      <c r="P68" s="158"/>
      <c r="Q68" s="154"/>
      <c r="R68" s="2"/>
      <c r="V68" s="12"/>
      <c r="AA68" s="1">
        <v>157</v>
      </c>
      <c r="AB68" s="1" t="str">
        <f t="shared" si="7"/>
        <v/>
      </c>
      <c r="AC68" s="1">
        <f t="shared" si="8"/>
        <v>0</v>
      </c>
      <c r="AF68" s="1" t="str">
        <f t="shared" si="9"/>
        <v/>
      </c>
    </row>
    <row r="69" spans="1:32" x14ac:dyDescent="0.4">
      <c r="A69" s="2" t="str">
        <f t="shared" si="6"/>
        <v/>
      </c>
      <c r="B69" s="8"/>
      <c r="C69" s="10" t="str">
        <f>IF($B69="","",VLOOKUP($B69,手順1!$J$19:$O$105,2,FALSE))</f>
        <v/>
      </c>
      <c r="D69" s="10" t="str">
        <f>IF($B69="","",VLOOKUP($B69,手順1!$J$19:$O$105,3,FALSE))</f>
        <v/>
      </c>
      <c r="E69" s="10" t="str">
        <f>IF($B69="","",VLOOKUP($B69,手順1!$J$19:$O$105,4,FALSE))</f>
        <v/>
      </c>
      <c r="F69" s="10" t="str">
        <f>IF($B69="","",VLOOKUP($B69,手順1!$J$19:$O$105,5,FALSE))</f>
        <v/>
      </c>
      <c r="G69" s="10" t="str">
        <f>IF($B69="","",VLOOKUP($B69,手順1!$J$19:$O$105,6,FALSE))</f>
        <v/>
      </c>
      <c r="H69" s="11" t="str">
        <f t="shared" si="3"/>
        <v/>
      </c>
      <c r="I69" s="21"/>
      <c r="J69" s="4"/>
      <c r="K69" s="4"/>
      <c r="L69" s="151"/>
      <c r="M69" s="157"/>
      <c r="N69" s="4"/>
      <c r="O69" s="4"/>
      <c r="P69" s="158"/>
      <c r="Q69" s="154"/>
      <c r="R69" s="2"/>
      <c r="V69" s="12"/>
      <c r="AA69" s="1">
        <v>158</v>
      </c>
      <c r="AB69" s="1" t="str">
        <f t="shared" si="7"/>
        <v/>
      </c>
      <c r="AC69" s="1">
        <f t="shared" si="8"/>
        <v>0</v>
      </c>
      <c r="AF69" s="1" t="str">
        <f t="shared" si="9"/>
        <v/>
      </c>
    </row>
    <row r="70" spans="1:32" x14ac:dyDescent="0.4">
      <c r="A70" s="2" t="str">
        <f t="shared" si="6"/>
        <v/>
      </c>
      <c r="B70" s="8"/>
      <c r="C70" s="10" t="str">
        <f>IF($B70="","",VLOOKUP($B70,手順1!$J$19:$O$105,2,FALSE))</f>
        <v/>
      </c>
      <c r="D70" s="10" t="str">
        <f>IF($B70="","",VLOOKUP($B70,手順1!$J$19:$O$105,3,FALSE))</f>
        <v/>
      </c>
      <c r="E70" s="10" t="str">
        <f>IF($B70="","",VLOOKUP($B70,手順1!$J$19:$O$105,4,FALSE))</f>
        <v/>
      </c>
      <c r="F70" s="10" t="str">
        <f>IF($B70="","",VLOOKUP($B70,手順1!$J$19:$O$105,5,FALSE))</f>
        <v/>
      </c>
      <c r="G70" s="10" t="str">
        <f>IF($B70="","",VLOOKUP($B70,手順1!$J$19:$O$105,6,FALSE))</f>
        <v/>
      </c>
      <c r="H70" s="11" t="str">
        <f t="shared" si="3"/>
        <v/>
      </c>
      <c r="I70" s="21"/>
      <c r="J70" s="4"/>
      <c r="K70" s="4"/>
      <c r="L70" s="151"/>
      <c r="M70" s="157"/>
      <c r="N70" s="4"/>
      <c r="O70" s="4"/>
      <c r="P70" s="158"/>
      <c r="Q70" s="154"/>
      <c r="R70" s="2"/>
      <c r="V70" s="12"/>
      <c r="AA70" s="1">
        <v>159</v>
      </c>
      <c r="AB70" s="1" t="str">
        <f t="shared" si="7"/>
        <v/>
      </c>
      <c r="AC70" s="1">
        <f t="shared" si="8"/>
        <v>0</v>
      </c>
      <c r="AF70" s="1" t="str">
        <f t="shared" si="9"/>
        <v/>
      </c>
    </row>
    <row r="71" spans="1:32" x14ac:dyDescent="0.4">
      <c r="A71" s="2" t="str">
        <f t="shared" si="6"/>
        <v/>
      </c>
      <c r="B71" s="8"/>
      <c r="C71" s="10" t="str">
        <f>IF($B71="","",VLOOKUP($B71,手順1!$J$19:$O$105,2,FALSE))</f>
        <v/>
      </c>
      <c r="D71" s="10" t="str">
        <f>IF($B71="","",VLOOKUP($B71,手順1!$J$19:$O$105,3,FALSE))</f>
        <v/>
      </c>
      <c r="E71" s="10" t="str">
        <f>IF($B71="","",VLOOKUP($B71,手順1!$J$19:$O$105,4,FALSE))</f>
        <v/>
      </c>
      <c r="F71" s="10" t="str">
        <f>IF($B71="","",VLOOKUP($B71,手順1!$J$19:$O$105,5,FALSE))</f>
        <v/>
      </c>
      <c r="G71" s="10" t="str">
        <f>IF($B71="","",VLOOKUP($B71,手順1!$J$19:$O$105,6,FALSE))</f>
        <v/>
      </c>
      <c r="H71" s="11" t="str">
        <f t="shared" si="3"/>
        <v/>
      </c>
      <c r="I71" s="21"/>
      <c r="J71" s="4"/>
      <c r="K71" s="4"/>
      <c r="L71" s="151"/>
      <c r="M71" s="157"/>
      <c r="N71" s="4"/>
      <c r="O71" s="4"/>
      <c r="P71" s="158"/>
      <c r="Q71" s="154"/>
      <c r="R71" s="2"/>
      <c r="V71" s="12"/>
      <c r="AA71" s="1">
        <v>160</v>
      </c>
      <c r="AB71" s="1" t="str">
        <f t="shared" si="7"/>
        <v/>
      </c>
      <c r="AC71" s="1">
        <f t="shared" si="8"/>
        <v>0</v>
      </c>
      <c r="AF71" s="1" t="str">
        <f t="shared" si="9"/>
        <v/>
      </c>
    </row>
    <row r="72" spans="1:32" x14ac:dyDescent="0.4">
      <c r="A72" s="2" t="str">
        <f t="shared" si="6"/>
        <v/>
      </c>
      <c r="B72" s="8"/>
      <c r="C72" s="10" t="str">
        <f>IF($B72="","",VLOOKUP($B72,手順1!$J$19:$O$105,2,FALSE))</f>
        <v/>
      </c>
      <c r="D72" s="10" t="str">
        <f>IF($B72="","",VLOOKUP($B72,手順1!$J$19:$O$105,3,FALSE))</f>
        <v/>
      </c>
      <c r="E72" s="10" t="str">
        <f>IF($B72="","",VLOOKUP($B72,手順1!$J$19:$O$105,4,FALSE))</f>
        <v/>
      </c>
      <c r="F72" s="10" t="str">
        <f>IF($B72="","",VLOOKUP($B72,手順1!$J$19:$O$105,5,FALSE))</f>
        <v/>
      </c>
      <c r="G72" s="10" t="str">
        <f>IF($B72="","",VLOOKUP($B72,手順1!$J$19:$O$105,6,FALSE))</f>
        <v/>
      </c>
      <c r="H72" s="11" t="str">
        <f t="shared" si="3"/>
        <v/>
      </c>
      <c r="I72" s="21"/>
      <c r="J72" s="4"/>
      <c r="K72" s="4"/>
      <c r="L72" s="151"/>
      <c r="M72" s="157"/>
      <c r="N72" s="4"/>
      <c r="O72" s="4"/>
      <c r="P72" s="158"/>
      <c r="Q72" s="154"/>
      <c r="R72" s="2"/>
      <c r="V72" s="12"/>
      <c r="AA72" s="1">
        <v>161</v>
      </c>
      <c r="AB72" s="1" t="str">
        <f t="shared" si="7"/>
        <v/>
      </c>
      <c r="AC72" s="1">
        <f t="shared" si="8"/>
        <v>0</v>
      </c>
      <c r="AF72" s="1" t="str">
        <f t="shared" si="9"/>
        <v/>
      </c>
    </row>
    <row r="73" spans="1:32" x14ac:dyDescent="0.4">
      <c r="A73" s="2" t="str">
        <f t="shared" si="6"/>
        <v/>
      </c>
      <c r="B73" s="8"/>
      <c r="C73" s="10" t="str">
        <f>IF($B73="","",VLOOKUP($B73,手順1!$J$19:$O$105,2,FALSE))</f>
        <v/>
      </c>
      <c r="D73" s="10" t="str">
        <f>IF($B73="","",VLOOKUP($B73,手順1!$J$19:$O$105,3,FALSE))</f>
        <v/>
      </c>
      <c r="E73" s="10" t="str">
        <f>IF($B73="","",VLOOKUP($B73,手順1!$J$19:$O$105,4,FALSE))</f>
        <v/>
      </c>
      <c r="F73" s="10" t="str">
        <f>IF($B73="","",VLOOKUP($B73,手順1!$J$19:$O$105,5,FALSE))</f>
        <v/>
      </c>
      <c r="G73" s="10" t="str">
        <f>IF($B73="","",VLOOKUP($B73,手順1!$J$19:$O$105,6,FALSE))</f>
        <v/>
      </c>
      <c r="H73" s="11" t="str">
        <f t="shared" si="3"/>
        <v/>
      </c>
      <c r="I73" s="21"/>
      <c r="J73" s="4"/>
      <c r="K73" s="4"/>
      <c r="L73" s="151"/>
      <c r="M73" s="157"/>
      <c r="N73" s="4"/>
      <c r="O73" s="4"/>
      <c r="P73" s="158"/>
      <c r="Q73" s="154"/>
      <c r="R73" s="2"/>
      <c r="V73" s="12"/>
      <c r="AA73" s="1">
        <v>162</v>
      </c>
      <c r="AB73" s="1" t="str">
        <f t="shared" si="7"/>
        <v/>
      </c>
      <c r="AC73" s="1">
        <f t="shared" si="8"/>
        <v>0</v>
      </c>
      <c r="AF73" s="1" t="str">
        <f t="shared" si="9"/>
        <v/>
      </c>
    </row>
    <row r="74" spans="1:32" x14ac:dyDescent="0.4">
      <c r="A74" s="2" t="str">
        <f t="shared" si="6"/>
        <v/>
      </c>
      <c r="B74" s="8"/>
      <c r="C74" s="10" t="str">
        <f>IF($B74="","",VLOOKUP($B74,手順1!$J$19:$O$105,2,FALSE))</f>
        <v/>
      </c>
      <c r="D74" s="10" t="str">
        <f>IF($B74="","",VLOOKUP($B74,手順1!$J$19:$O$105,3,FALSE))</f>
        <v/>
      </c>
      <c r="E74" s="10" t="str">
        <f>IF($B74="","",VLOOKUP($B74,手順1!$J$19:$O$105,4,FALSE))</f>
        <v/>
      </c>
      <c r="F74" s="10" t="str">
        <f>IF($B74="","",VLOOKUP($B74,手順1!$J$19:$O$105,5,FALSE))</f>
        <v/>
      </c>
      <c r="G74" s="10" t="str">
        <f>IF($B74="","",VLOOKUP($B74,手順1!$J$19:$O$105,6,FALSE))</f>
        <v/>
      </c>
      <c r="H74" s="11" t="str">
        <f t="shared" si="3"/>
        <v/>
      </c>
      <c r="I74" s="21"/>
      <c r="J74" s="4"/>
      <c r="K74" s="4"/>
      <c r="L74" s="151"/>
      <c r="M74" s="157"/>
      <c r="N74" s="4"/>
      <c r="O74" s="4"/>
      <c r="P74" s="158"/>
      <c r="Q74" s="154"/>
      <c r="R74" s="2"/>
      <c r="V74" s="12"/>
      <c r="AA74" s="1">
        <v>163</v>
      </c>
      <c r="AB74" s="1" t="str">
        <f t="shared" si="7"/>
        <v/>
      </c>
      <c r="AC74" s="1">
        <f t="shared" si="8"/>
        <v>0</v>
      </c>
      <c r="AF74" s="1" t="str">
        <f t="shared" si="9"/>
        <v/>
      </c>
    </row>
    <row r="75" spans="1:32" x14ac:dyDescent="0.4">
      <c r="A75" s="2" t="str">
        <f t="shared" si="6"/>
        <v/>
      </c>
      <c r="B75" s="8"/>
      <c r="C75" s="10" t="str">
        <f>IF($B75="","",VLOOKUP($B75,手順1!$J$19:$O$105,2,FALSE))</f>
        <v/>
      </c>
      <c r="D75" s="10" t="str">
        <f>IF($B75="","",VLOOKUP($B75,手順1!$J$19:$O$105,3,FALSE))</f>
        <v/>
      </c>
      <c r="E75" s="10" t="str">
        <f>IF($B75="","",VLOOKUP($B75,手順1!$J$19:$O$105,4,FALSE))</f>
        <v/>
      </c>
      <c r="F75" s="10" t="str">
        <f>IF($B75="","",VLOOKUP($B75,手順1!$J$19:$O$105,5,FALSE))</f>
        <v/>
      </c>
      <c r="G75" s="10" t="str">
        <f>IF($B75="","",VLOOKUP($B75,手順1!$J$19:$O$105,6,FALSE))</f>
        <v/>
      </c>
      <c r="H75" s="11" t="str">
        <f t="shared" si="3"/>
        <v/>
      </c>
      <c r="I75" s="21"/>
      <c r="J75" s="4"/>
      <c r="K75" s="4"/>
      <c r="L75" s="151"/>
      <c r="M75" s="157"/>
      <c r="N75" s="4"/>
      <c r="O75" s="4"/>
      <c r="P75" s="158"/>
      <c r="Q75" s="154"/>
      <c r="R75" s="2"/>
      <c r="V75" s="12"/>
      <c r="AA75" s="1">
        <v>164</v>
      </c>
      <c r="AB75" s="1" t="str">
        <f t="shared" si="7"/>
        <v/>
      </c>
      <c r="AC75" s="1">
        <f t="shared" si="8"/>
        <v>0</v>
      </c>
      <c r="AF75" s="1" t="str">
        <f t="shared" si="9"/>
        <v/>
      </c>
    </row>
    <row r="76" spans="1:32" x14ac:dyDescent="0.4">
      <c r="A76" s="2" t="str">
        <f t="shared" ref="A76:A107" si="10">IF(B76="","",AA76)</f>
        <v/>
      </c>
      <c r="B76" s="8"/>
      <c r="C76" s="10" t="str">
        <f>IF($B76="","",VLOOKUP($B76,手順1!$J$19:$O$105,2,FALSE))</f>
        <v/>
      </c>
      <c r="D76" s="10" t="str">
        <f>IF($B76="","",VLOOKUP($B76,手順1!$J$19:$O$105,3,FALSE))</f>
        <v/>
      </c>
      <c r="E76" s="10" t="str">
        <f>IF($B76="","",VLOOKUP($B76,手順1!$J$19:$O$105,4,FALSE))</f>
        <v/>
      </c>
      <c r="F76" s="10" t="str">
        <f>IF($B76="","",VLOOKUP($B76,手順1!$J$19:$O$105,5,FALSE))</f>
        <v/>
      </c>
      <c r="G76" s="10" t="str">
        <f>IF($B76="","",VLOOKUP($B76,手順1!$J$19:$O$105,6,FALSE))</f>
        <v/>
      </c>
      <c r="H76" s="11" t="str">
        <f t="shared" si="3"/>
        <v/>
      </c>
      <c r="I76" s="21"/>
      <c r="J76" s="4"/>
      <c r="K76" s="4"/>
      <c r="L76" s="151"/>
      <c r="M76" s="157"/>
      <c r="N76" s="4"/>
      <c r="O76" s="4"/>
      <c r="P76" s="158"/>
      <c r="Q76" s="154"/>
      <c r="R76" s="2"/>
      <c r="V76" s="12"/>
      <c r="AA76" s="1">
        <v>165</v>
      </c>
      <c r="AB76" s="1" t="str">
        <f t="shared" ref="AB76:AB107" si="11">IF(B76="","",AA76)</f>
        <v/>
      </c>
      <c r="AC76" s="1">
        <f t="shared" ref="AC76:AC107" si="12">COUNTIF(B$12:B$107,B76)</f>
        <v>0</v>
      </c>
      <c r="AF76" s="1" t="str">
        <f t="shared" si="9"/>
        <v/>
      </c>
    </row>
    <row r="77" spans="1:32" x14ac:dyDescent="0.4">
      <c r="A77" s="2" t="str">
        <f t="shared" si="10"/>
        <v/>
      </c>
      <c r="B77" s="8"/>
      <c r="C77" s="10" t="str">
        <f>IF($B77="","",VLOOKUP($B77,手順1!$J$19:$O$105,2,FALSE))</f>
        <v/>
      </c>
      <c r="D77" s="10" t="str">
        <f>IF($B77="","",VLOOKUP($B77,手順1!$J$19:$O$105,3,FALSE))</f>
        <v/>
      </c>
      <c r="E77" s="10" t="str">
        <f>IF($B77="","",VLOOKUP($B77,手順1!$J$19:$O$105,4,FALSE))</f>
        <v/>
      </c>
      <c r="F77" s="10" t="str">
        <f>IF($B77="","",VLOOKUP($B77,手順1!$J$19:$O$105,5,FALSE))</f>
        <v/>
      </c>
      <c r="G77" s="10" t="str">
        <f>IF($B77="","",VLOOKUP($B77,手順1!$J$19:$O$105,6,FALSE))</f>
        <v/>
      </c>
      <c r="H77" s="11" t="str">
        <f t="shared" ref="H77:H107" si="13">IF(B77="","","女")</f>
        <v/>
      </c>
      <c r="I77" s="21"/>
      <c r="J77" s="4"/>
      <c r="K77" s="4"/>
      <c r="L77" s="151"/>
      <c r="M77" s="157"/>
      <c r="N77" s="4"/>
      <c r="O77" s="4"/>
      <c r="P77" s="158"/>
      <c r="Q77" s="154"/>
      <c r="R77" s="2"/>
      <c r="V77" s="12"/>
      <c r="AA77" s="1">
        <v>166</v>
      </c>
      <c r="AB77" s="1" t="str">
        <f t="shared" si="11"/>
        <v/>
      </c>
      <c r="AC77" s="1">
        <f t="shared" si="12"/>
        <v>0</v>
      </c>
      <c r="AF77" s="1" t="str">
        <f t="shared" si="9"/>
        <v/>
      </c>
    </row>
    <row r="78" spans="1:32" x14ac:dyDescent="0.4">
      <c r="A78" s="2" t="str">
        <f t="shared" si="10"/>
        <v/>
      </c>
      <c r="B78" s="8"/>
      <c r="C78" s="10" t="str">
        <f>IF($B78="","",VLOOKUP($B78,手順1!$J$19:$O$105,2,FALSE))</f>
        <v/>
      </c>
      <c r="D78" s="10" t="str">
        <f>IF($B78="","",VLOOKUP($B78,手順1!$J$19:$O$105,3,FALSE))</f>
        <v/>
      </c>
      <c r="E78" s="10" t="str">
        <f>IF($B78="","",VLOOKUP($B78,手順1!$J$19:$O$105,4,FALSE))</f>
        <v/>
      </c>
      <c r="F78" s="10" t="str">
        <f>IF($B78="","",VLOOKUP($B78,手順1!$J$19:$O$105,5,FALSE))</f>
        <v/>
      </c>
      <c r="G78" s="10" t="str">
        <f>IF($B78="","",VLOOKUP($B78,手順1!$J$19:$O$105,6,FALSE))</f>
        <v/>
      </c>
      <c r="H78" s="11" t="str">
        <f t="shared" si="13"/>
        <v/>
      </c>
      <c r="I78" s="21"/>
      <c r="J78" s="4"/>
      <c r="K78" s="4"/>
      <c r="L78" s="151"/>
      <c r="M78" s="157"/>
      <c r="N78" s="4"/>
      <c r="O78" s="4"/>
      <c r="P78" s="158"/>
      <c r="Q78" s="154"/>
      <c r="R78" s="2"/>
      <c r="V78" s="12"/>
      <c r="AA78" s="1">
        <v>167</v>
      </c>
      <c r="AB78" s="1" t="str">
        <f t="shared" si="11"/>
        <v/>
      </c>
      <c r="AC78" s="1">
        <f t="shared" si="12"/>
        <v>0</v>
      </c>
      <c r="AF78" s="1" t="str">
        <f t="shared" ref="AF78:AF107" si="14">IF(AH78="","",COUNTIF(M$12:M$107,AH78))</f>
        <v/>
      </c>
    </row>
    <row r="79" spans="1:32" x14ac:dyDescent="0.4">
      <c r="A79" s="2" t="str">
        <f t="shared" si="10"/>
        <v/>
      </c>
      <c r="B79" s="8"/>
      <c r="C79" s="10" t="str">
        <f>IF($B79="","",VLOOKUP($B79,手順1!$J$19:$O$105,2,FALSE))</f>
        <v/>
      </c>
      <c r="D79" s="10" t="str">
        <f>IF($B79="","",VLOOKUP($B79,手順1!$J$19:$O$105,3,FALSE))</f>
        <v/>
      </c>
      <c r="E79" s="10" t="str">
        <f>IF($B79="","",VLOOKUP($B79,手順1!$J$19:$O$105,4,FALSE))</f>
        <v/>
      </c>
      <c r="F79" s="10" t="str">
        <f>IF($B79="","",VLOOKUP($B79,手順1!$J$19:$O$105,5,FALSE))</f>
        <v/>
      </c>
      <c r="G79" s="10" t="str">
        <f>IF($B79="","",VLOOKUP($B79,手順1!$J$19:$O$105,6,FALSE))</f>
        <v/>
      </c>
      <c r="H79" s="11" t="str">
        <f t="shared" si="13"/>
        <v/>
      </c>
      <c r="I79" s="21"/>
      <c r="J79" s="4"/>
      <c r="K79" s="4"/>
      <c r="L79" s="151"/>
      <c r="M79" s="157"/>
      <c r="N79" s="4"/>
      <c r="O79" s="4"/>
      <c r="P79" s="158"/>
      <c r="Q79" s="154"/>
      <c r="R79" s="2"/>
      <c r="V79" s="12"/>
      <c r="AA79" s="1">
        <v>168</v>
      </c>
      <c r="AB79" s="1" t="str">
        <f t="shared" si="11"/>
        <v/>
      </c>
      <c r="AC79" s="1">
        <f t="shared" si="12"/>
        <v>0</v>
      </c>
      <c r="AF79" s="1" t="str">
        <f t="shared" si="14"/>
        <v/>
      </c>
    </row>
    <row r="80" spans="1:32" x14ac:dyDescent="0.4">
      <c r="A80" s="2" t="str">
        <f t="shared" si="10"/>
        <v/>
      </c>
      <c r="B80" s="8"/>
      <c r="C80" s="10" t="str">
        <f>IF($B80="","",VLOOKUP($B80,手順1!$J$19:$O$105,2,FALSE))</f>
        <v/>
      </c>
      <c r="D80" s="10" t="str">
        <f>IF($B80="","",VLOOKUP($B80,手順1!$J$19:$O$105,3,FALSE))</f>
        <v/>
      </c>
      <c r="E80" s="10" t="str">
        <f>IF($B80="","",VLOOKUP($B80,手順1!$J$19:$O$105,4,FALSE))</f>
        <v/>
      </c>
      <c r="F80" s="10" t="str">
        <f>IF($B80="","",VLOOKUP($B80,手順1!$J$19:$O$105,5,FALSE))</f>
        <v/>
      </c>
      <c r="G80" s="10" t="str">
        <f>IF($B80="","",VLOOKUP($B80,手順1!$J$19:$O$105,6,FALSE))</f>
        <v/>
      </c>
      <c r="H80" s="11" t="str">
        <f t="shared" si="13"/>
        <v/>
      </c>
      <c r="I80" s="21"/>
      <c r="J80" s="4"/>
      <c r="K80" s="4"/>
      <c r="L80" s="151"/>
      <c r="M80" s="157"/>
      <c r="N80" s="4"/>
      <c r="O80" s="4"/>
      <c r="P80" s="158"/>
      <c r="Q80" s="154"/>
      <c r="R80" s="2"/>
      <c r="V80" s="12"/>
      <c r="AA80" s="1">
        <v>169</v>
      </c>
      <c r="AB80" s="1" t="str">
        <f t="shared" si="11"/>
        <v/>
      </c>
      <c r="AC80" s="1">
        <f t="shared" si="12"/>
        <v>0</v>
      </c>
      <c r="AF80" s="1" t="str">
        <f t="shared" si="14"/>
        <v/>
      </c>
    </row>
    <row r="81" spans="1:32" x14ac:dyDescent="0.4">
      <c r="A81" s="2" t="str">
        <f t="shared" si="10"/>
        <v/>
      </c>
      <c r="B81" s="8"/>
      <c r="C81" s="10" t="str">
        <f>IF($B81="","",VLOOKUP($B81,手順1!$J$19:$O$105,2,FALSE))</f>
        <v/>
      </c>
      <c r="D81" s="10" t="str">
        <f>IF($B81="","",VLOOKUP($B81,手順1!$J$19:$O$105,3,FALSE))</f>
        <v/>
      </c>
      <c r="E81" s="10" t="str">
        <f>IF($B81="","",VLOOKUP($B81,手順1!$J$19:$O$105,4,FALSE))</f>
        <v/>
      </c>
      <c r="F81" s="10" t="str">
        <f>IF($B81="","",VLOOKUP($B81,手順1!$J$19:$O$105,5,FALSE))</f>
        <v/>
      </c>
      <c r="G81" s="10" t="str">
        <f>IF($B81="","",VLOOKUP($B81,手順1!$J$19:$O$105,6,FALSE))</f>
        <v/>
      </c>
      <c r="H81" s="11" t="str">
        <f t="shared" si="13"/>
        <v/>
      </c>
      <c r="I81" s="21"/>
      <c r="J81" s="4"/>
      <c r="K81" s="4"/>
      <c r="L81" s="151"/>
      <c r="M81" s="157"/>
      <c r="N81" s="4"/>
      <c r="O81" s="4"/>
      <c r="P81" s="158"/>
      <c r="Q81" s="154"/>
      <c r="R81" s="2"/>
      <c r="V81" s="12"/>
      <c r="AA81" s="1">
        <v>170</v>
      </c>
      <c r="AB81" s="1" t="str">
        <f t="shared" si="11"/>
        <v/>
      </c>
      <c r="AC81" s="1">
        <f t="shared" si="12"/>
        <v>0</v>
      </c>
      <c r="AF81" s="1" t="str">
        <f t="shared" si="14"/>
        <v/>
      </c>
    </row>
    <row r="82" spans="1:32" x14ac:dyDescent="0.4">
      <c r="A82" s="2" t="str">
        <f t="shared" si="10"/>
        <v/>
      </c>
      <c r="B82" s="8"/>
      <c r="C82" s="10" t="str">
        <f>IF($B82="","",VLOOKUP($B82,手順1!$J$19:$O$105,2,FALSE))</f>
        <v/>
      </c>
      <c r="D82" s="10" t="str">
        <f>IF($B82="","",VLOOKUP($B82,手順1!$J$19:$O$105,3,FALSE))</f>
        <v/>
      </c>
      <c r="E82" s="10" t="str">
        <f>IF($B82="","",VLOOKUP($B82,手順1!$J$19:$O$105,4,FALSE))</f>
        <v/>
      </c>
      <c r="F82" s="10" t="str">
        <f>IF($B82="","",VLOOKUP($B82,手順1!$J$19:$O$105,5,FALSE))</f>
        <v/>
      </c>
      <c r="G82" s="10" t="str">
        <f>IF($B82="","",VLOOKUP($B82,手順1!$J$19:$O$105,6,FALSE))</f>
        <v/>
      </c>
      <c r="H82" s="11" t="str">
        <f t="shared" si="13"/>
        <v/>
      </c>
      <c r="I82" s="21"/>
      <c r="J82" s="4"/>
      <c r="K82" s="4"/>
      <c r="L82" s="151"/>
      <c r="M82" s="157"/>
      <c r="N82" s="4"/>
      <c r="O82" s="4"/>
      <c r="P82" s="158"/>
      <c r="Q82" s="154"/>
      <c r="R82" s="2"/>
      <c r="V82" s="12"/>
      <c r="AA82" s="1">
        <v>171</v>
      </c>
      <c r="AB82" s="1" t="str">
        <f t="shared" si="11"/>
        <v/>
      </c>
      <c r="AC82" s="1">
        <f t="shared" si="12"/>
        <v>0</v>
      </c>
      <c r="AF82" s="1" t="str">
        <f t="shared" si="14"/>
        <v/>
      </c>
    </row>
    <row r="83" spans="1:32" x14ac:dyDescent="0.4">
      <c r="A83" s="2" t="str">
        <f t="shared" si="10"/>
        <v/>
      </c>
      <c r="B83" s="8"/>
      <c r="C83" s="10" t="str">
        <f>IF($B83="","",VLOOKUP($B83,手順1!$J$19:$O$105,2,FALSE))</f>
        <v/>
      </c>
      <c r="D83" s="10" t="str">
        <f>IF($B83="","",VLOOKUP($B83,手順1!$J$19:$O$105,3,FALSE))</f>
        <v/>
      </c>
      <c r="E83" s="10" t="str">
        <f>IF($B83="","",VLOOKUP($B83,手順1!$J$19:$O$105,4,FALSE))</f>
        <v/>
      </c>
      <c r="F83" s="10" t="str">
        <f>IF($B83="","",VLOOKUP($B83,手順1!$J$19:$O$105,5,FALSE))</f>
        <v/>
      </c>
      <c r="G83" s="10" t="str">
        <f>IF($B83="","",VLOOKUP($B83,手順1!$J$19:$O$105,6,FALSE))</f>
        <v/>
      </c>
      <c r="H83" s="11" t="str">
        <f t="shared" si="13"/>
        <v/>
      </c>
      <c r="I83" s="21"/>
      <c r="J83" s="4"/>
      <c r="K83" s="4"/>
      <c r="L83" s="151"/>
      <c r="M83" s="157"/>
      <c r="N83" s="4"/>
      <c r="O83" s="4"/>
      <c r="P83" s="158"/>
      <c r="Q83" s="154"/>
      <c r="R83" s="2"/>
      <c r="V83" s="12"/>
      <c r="AA83" s="1">
        <v>172</v>
      </c>
      <c r="AB83" s="1" t="str">
        <f t="shared" si="11"/>
        <v/>
      </c>
      <c r="AC83" s="1">
        <f t="shared" si="12"/>
        <v>0</v>
      </c>
      <c r="AF83" s="1" t="str">
        <f t="shared" si="14"/>
        <v/>
      </c>
    </row>
    <row r="84" spans="1:32" x14ac:dyDescent="0.4">
      <c r="A84" s="2" t="str">
        <f t="shared" si="10"/>
        <v/>
      </c>
      <c r="B84" s="8"/>
      <c r="C84" s="10" t="str">
        <f>IF($B84="","",VLOOKUP($B84,手順1!$J$19:$O$105,2,FALSE))</f>
        <v/>
      </c>
      <c r="D84" s="10" t="str">
        <f>IF($B84="","",VLOOKUP($B84,手順1!$J$19:$O$105,3,FALSE))</f>
        <v/>
      </c>
      <c r="E84" s="10" t="str">
        <f>IF($B84="","",VLOOKUP($B84,手順1!$J$19:$O$105,4,FALSE))</f>
        <v/>
      </c>
      <c r="F84" s="10" t="str">
        <f>IF($B84="","",VLOOKUP($B84,手順1!$J$19:$O$105,5,FALSE))</f>
        <v/>
      </c>
      <c r="G84" s="10" t="str">
        <f>IF($B84="","",VLOOKUP($B84,手順1!$J$19:$O$105,6,FALSE))</f>
        <v/>
      </c>
      <c r="H84" s="11" t="str">
        <f t="shared" si="13"/>
        <v/>
      </c>
      <c r="I84" s="21"/>
      <c r="J84" s="4"/>
      <c r="K84" s="4"/>
      <c r="L84" s="151"/>
      <c r="M84" s="157"/>
      <c r="N84" s="4"/>
      <c r="O84" s="4"/>
      <c r="P84" s="158"/>
      <c r="Q84" s="154"/>
      <c r="R84" s="2"/>
      <c r="V84" s="12"/>
      <c r="AA84" s="1">
        <v>173</v>
      </c>
      <c r="AB84" s="1" t="str">
        <f t="shared" si="11"/>
        <v/>
      </c>
      <c r="AC84" s="1">
        <f t="shared" si="12"/>
        <v>0</v>
      </c>
      <c r="AF84" s="1" t="str">
        <f t="shared" si="14"/>
        <v/>
      </c>
    </row>
    <row r="85" spans="1:32" x14ac:dyDescent="0.4">
      <c r="A85" s="2" t="str">
        <f t="shared" si="10"/>
        <v/>
      </c>
      <c r="B85" s="8"/>
      <c r="C85" s="10" t="str">
        <f>IF($B85="","",VLOOKUP($B85,手順1!$J$19:$O$105,2,FALSE))</f>
        <v/>
      </c>
      <c r="D85" s="10" t="str">
        <f>IF($B85="","",VLOOKUP($B85,手順1!$J$19:$O$105,3,FALSE))</f>
        <v/>
      </c>
      <c r="E85" s="10" t="str">
        <f>IF($B85="","",VLOOKUP($B85,手順1!$J$19:$O$105,4,FALSE))</f>
        <v/>
      </c>
      <c r="F85" s="10" t="str">
        <f>IF($B85="","",VLOOKUP($B85,手順1!$J$19:$O$105,5,FALSE))</f>
        <v/>
      </c>
      <c r="G85" s="10" t="str">
        <f>IF($B85="","",VLOOKUP($B85,手順1!$J$19:$O$105,6,FALSE))</f>
        <v/>
      </c>
      <c r="H85" s="11" t="str">
        <f t="shared" si="13"/>
        <v/>
      </c>
      <c r="I85" s="21"/>
      <c r="J85" s="4"/>
      <c r="K85" s="4"/>
      <c r="L85" s="151"/>
      <c r="M85" s="157"/>
      <c r="N85" s="4"/>
      <c r="O85" s="4"/>
      <c r="P85" s="158"/>
      <c r="Q85" s="154"/>
      <c r="R85" s="2"/>
      <c r="V85" s="12"/>
      <c r="AA85" s="1">
        <v>174</v>
      </c>
      <c r="AB85" s="1" t="str">
        <f t="shared" si="11"/>
        <v/>
      </c>
      <c r="AC85" s="1">
        <f t="shared" si="12"/>
        <v>0</v>
      </c>
      <c r="AF85" s="1" t="str">
        <f t="shared" si="14"/>
        <v/>
      </c>
    </row>
    <row r="86" spans="1:32" x14ac:dyDescent="0.4">
      <c r="A86" s="2" t="str">
        <f t="shared" si="10"/>
        <v/>
      </c>
      <c r="B86" s="8"/>
      <c r="C86" s="10" t="str">
        <f>IF($B86="","",VLOOKUP($B86,手順1!$J$19:$O$105,2,FALSE))</f>
        <v/>
      </c>
      <c r="D86" s="10" t="str">
        <f>IF($B86="","",VLOOKUP($B86,手順1!$J$19:$O$105,3,FALSE))</f>
        <v/>
      </c>
      <c r="E86" s="10" t="str">
        <f>IF($B86="","",VLOOKUP($B86,手順1!$J$19:$O$105,4,FALSE))</f>
        <v/>
      </c>
      <c r="F86" s="10" t="str">
        <f>IF($B86="","",VLOOKUP($B86,手順1!$J$19:$O$105,5,FALSE))</f>
        <v/>
      </c>
      <c r="G86" s="10" t="str">
        <f>IF($B86="","",VLOOKUP($B86,手順1!$J$19:$O$105,6,FALSE))</f>
        <v/>
      </c>
      <c r="H86" s="11" t="str">
        <f t="shared" si="13"/>
        <v/>
      </c>
      <c r="I86" s="21"/>
      <c r="J86" s="4"/>
      <c r="K86" s="4"/>
      <c r="L86" s="151"/>
      <c r="M86" s="157"/>
      <c r="N86" s="4"/>
      <c r="O86" s="4"/>
      <c r="P86" s="158"/>
      <c r="Q86" s="154"/>
      <c r="R86" s="2"/>
      <c r="V86" s="12"/>
      <c r="AA86" s="1">
        <v>175</v>
      </c>
      <c r="AB86" s="1" t="str">
        <f t="shared" si="11"/>
        <v/>
      </c>
      <c r="AC86" s="1">
        <f t="shared" si="12"/>
        <v>0</v>
      </c>
      <c r="AF86" s="1" t="str">
        <f t="shared" si="14"/>
        <v/>
      </c>
    </row>
    <row r="87" spans="1:32" x14ac:dyDescent="0.4">
      <c r="A87" s="2" t="str">
        <f t="shared" si="10"/>
        <v/>
      </c>
      <c r="B87" s="8"/>
      <c r="C87" s="10" t="str">
        <f>IF($B87="","",VLOOKUP($B87,手順1!$J$19:$O$105,2,FALSE))</f>
        <v/>
      </c>
      <c r="D87" s="10" t="str">
        <f>IF($B87="","",VLOOKUP($B87,手順1!$J$19:$O$105,3,FALSE))</f>
        <v/>
      </c>
      <c r="E87" s="10" t="str">
        <f>IF($B87="","",VLOOKUP($B87,手順1!$J$19:$O$105,4,FALSE))</f>
        <v/>
      </c>
      <c r="F87" s="10" t="str">
        <f>IF($B87="","",VLOOKUP($B87,手順1!$J$19:$O$105,5,FALSE))</f>
        <v/>
      </c>
      <c r="G87" s="10" t="str">
        <f>IF($B87="","",VLOOKUP($B87,手順1!$J$19:$O$105,6,FALSE))</f>
        <v/>
      </c>
      <c r="H87" s="11" t="str">
        <f t="shared" si="13"/>
        <v/>
      </c>
      <c r="I87" s="21"/>
      <c r="J87" s="4"/>
      <c r="K87" s="4"/>
      <c r="L87" s="151"/>
      <c r="M87" s="157"/>
      <c r="N87" s="4"/>
      <c r="O87" s="4"/>
      <c r="P87" s="158"/>
      <c r="Q87" s="154"/>
      <c r="R87" s="2"/>
      <c r="V87" s="12"/>
      <c r="AA87" s="1">
        <v>176</v>
      </c>
      <c r="AB87" s="1" t="str">
        <f t="shared" si="11"/>
        <v/>
      </c>
      <c r="AC87" s="1">
        <f t="shared" si="12"/>
        <v>0</v>
      </c>
      <c r="AF87" s="1" t="str">
        <f t="shared" si="14"/>
        <v/>
      </c>
    </row>
    <row r="88" spans="1:32" x14ac:dyDescent="0.4">
      <c r="A88" s="2" t="str">
        <f t="shared" si="10"/>
        <v/>
      </c>
      <c r="B88" s="8"/>
      <c r="C88" s="10" t="str">
        <f>IF($B88="","",VLOOKUP($B88,手順1!$J$19:$O$105,2,FALSE))</f>
        <v/>
      </c>
      <c r="D88" s="10" t="str">
        <f>IF($B88="","",VLOOKUP($B88,手順1!$J$19:$O$105,3,FALSE))</f>
        <v/>
      </c>
      <c r="E88" s="10" t="str">
        <f>IF($B88="","",VLOOKUP($B88,手順1!$J$19:$O$105,4,FALSE))</f>
        <v/>
      </c>
      <c r="F88" s="10" t="str">
        <f>IF($B88="","",VLOOKUP($B88,手順1!$J$19:$O$105,5,FALSE))</f>
        <v/>
      </c>
      <c r="G88" s="10" t="str">
        <f>IF($B88="","",VLOOKUP($B88,手順1!$J$19:$O$105,6,FALSE))</f>
        <v/>
      </c>
      <c r="H88" s="11" t="str">
        <f t="shared" si="13"/>
        <v/>
      </c>
      <c r="I88" s="21"/>
      <c r="J88" s="4"/>
      <c r="K88" s="4"/>
      <c r="L88" s="151"/>
      <c r="M88" s="157"/>
      <c r="N88" s="4"/>
      <c r="O88" s="4"/>
      <c r="P88" s="158"/>
      <c r="Q88" s="154"/>
      <c r="R88" s="2"/>
      <c r="V88" s="12"/>
      <c r="AA88" s="1">
        <v>177</v>
      </c>
      <c r="AB88" s="1" t="str">
        <f t="shared" si="11"/>
        <v/>
      </c>
      <c r="AC88" s="1">
        <f t="shared" si="12"/>
        <v>0</v>
      </c>
      <c r="AF88" s="1" t="str">
        <f t="shared" si="14"/>
        <v/>
      </c>
    </row>
    <row r="89" spans="1:32" x14ac:dyDescent="0.4">
      <c r="A89" s="2" t="str">
        <f t="shared" si="10"/>
        <v/>
      </c>
      <c r="B89" s="8"/>
      <c r="C89" s="10" t="str">
        <f>IF($B89="","",VLOOKUP($B89,手順1!$J$19:$O$105,2,FALSE))</f>
        <v/>
      </c>
      <c r="D89" s="10" t="str">
        <f>IF($B89="","",VLOOKUP($B89,手順1!$J$19:$O$105,3,FALSE))</f>
        <v/>
      </c>
      <c r="E89" s="10" t="str">
        <f>IF($B89="","",VLOOKUP($B89,手順1!$J$19:$O$105,4,FALSE))</f>
        <v/>
      </c>
      <c r="F89" s="10" t="str">
        <f>IF($B89="","",VLOOKUP($B89,手順1!$J$19:$O$105,5,FALSE))</f>
        <v/>
      </c>
      <c r="G89" s="10" t="str">
        <f>IF($B89="","",VLOOKUP($B89,手順1!$J$19:$O$105,6,FALSE))</f>
        <v/>
      </c>
      <c r="H89" s="11" t="str">
        <f t="shared" si="13"/>
        <v/>
      </c>
      <c r="I89" s="21"/>
      <c r="J89" s="4"/>
      <c r="K89" s="4"/>
      <c r="L89" s="151"/>
      <c r="M89" s="157"/>
      <c r="N89" s="4"/>
      <c r="O89" s="4"/>
      <c r="P89" s="158"/>
      <c r="Q89" s="154"/>
      <c r="R89" s="2"/>
      <c r="V89" s="12"/>
      <c r="AA89" s="1">
        <v>178</v>
      </c>
      <c r="AB89" s="1" t="str">
        <f t="shared" si="11"/>
        <v/>
      </c>
      <c r="AC89" s="1">
        <f t="shared" si="12"/>
        <v>0</v>
      </c>
      <c r="AF89" s="1" t="str">
        <f t="shared" si="14"/>
        <v/>
      </c>
    </row>
    <row r="90" spans="1:32" x14ac:dyDescent="0.4">
      <c r="A90" s="2" t="str">
        <f t="shared" si="10"/>
        <v/>
      </c>
      <c r="B90" s="8"/>
      <c r="C90" s="10" t="str">
        <f>IF($B90="","",VLOOKUP($B90,手順1!$J$19:$O$105,2,FALSE))</f>
        <v/>
      </c>
      <c r="D90" s="10" t="str">
        <f>IF($B90="","",VLOOKUP($B90,手順1!$J$19:$O$105,3,FALSE))</f>
        <v/>
      </c>
      <c r="E90" s="10" t="str">
        <f>IF($B90="","",VLOOKUP($B90,手順1!$J$19:$O$105,4,FALSE))</f>
        <v/>
      </c>
      <c r="F90" s="10" t="str">
        <f>IF($B90="","",VLOOKUP($B90,手順1!$J$19:$O$105,5,FALSE))</f>
        <v/>
      </c>
      <c r="G90" s="10" t="str">
        <f>IF($B90="","",VLOOKUP($B90,手順1!$J$19:$O$105,6,FALSE))</f>
        <v/>
      </c>
      <c r="H90" s="11" t="str">
        <f t="shared" si="13"/>
        <v/>
      </c>
      <c r="I90" s="21"/>
      <c r="J90" s="4"/>
      <c r="K90" s="4"/>
      <c r="L90" s="151"/>
      <c r="M90" s="157"/>
      <c r="N90" s="4"/>
      <c r="O90" s="4"/>
      <c r="P90" s="158"/>
      <c r="Q90" s="154"/>
      <c r="R90" s="2"/>
      <c r="V90" s="12"/>
      <c r="AA90" s="1">
        <v>179</v>
      </c>
      <c r="AB90" s="1" t="str">
        <f t="shared" si="11"/>
        <v/>
      </c>
      <c r="AC90" s="1">
        <f t="shared" si="12"/>
        <v>0</v>
      </c>
      <c r="AF90" s="1" t="str">
        <f t="shared" si="14"/>
        <v/>
      </c>
    </row>
    <row r="91" spans="1:32" x14ac:dyDescent="0.4">
      <c r="A91" s="2" t="str">
        <f t="shared" si="10"/>
        <v/>
      </c>
      <c r="B91" s="8"/>
      <c r="C91" s="10" t="str">
        <f>IF($B91="","",VLOOKUP($B91,手順1!$J$19:$O$105,2,FALSE))</f>
        <v/>
      </c>
      <c r="D91" s="10" t="str">
        <f>IF($B91="","",VLOOKUP($B91,手順1!$J$19:$O$105,3,FALSE))</f>
        <v/>
      </c>
      <c r="E91" s="10" t="str">
        <f>IF($B91="","",VLOOKUP($B91,手順1!$J$19:$O$105,4,FALSE))</f>
        <v/>
      </c>
      <c r="F91" s="10" t="str">
        <f>IF($B91="","",VLOOKUP($B91,手順1!$J$19:$O$105,5,FALSE))</f>
        <v/>
      </c>
      <c r="G91" s="10" t="str">
        <f>IF($B91="","",VLOOKUP($B91,手順1!$J$19:$O$105,6,FALSE))</f>
        <v/>
      </c>
      <c r="H91" s="11" t="str">
        <f t="shared" si="13"/>
        <v/>
      </c>
      <c r="I91" s="21"/>
      <c r="J91" s="4"/>
      <c r="K91" s="4"/>
      <c r="L91" s="151"/>
      <c r="M91" s="157"/>
      <c r="N91" s="4"/>
      <c r="O91" s="4"/>
      <c r="P91" s="158"/>
      <c r="Q91" s="154"/>
      <c r="R91" s="2"/>
      <c r="V91" s="12"/>
      <c r="AA91" s="1">
        <v>180</v>
      </c>
      <c r="AB91" s="1" t="str">
        <f t="shared" si="11"/>
        <v/>
      </c>
      <c r="AC91" s="1">
        <f t="shared" si="12"/>
        <v>0</v>
      </c>
      <c r="AF91" s="1" t="str">
        <f t="shared" si="14"/>
        <v/>
      </c>
    </row>
    <row r="92" spans="1:32" x14ac:dyDescent="0.4">
      <c r="A92" s="2" t="str">
        <f t="shared" si="10"/>
        <v/>
      </c>
      <c r="B92" s="8"/>
      <c r="C92" s="10" t="str">
        <f>IF($B92="","",VLOOKUP($B92,手順1!$J$19:$O$105,2,FALSE))</f>
        <v/>
      </c>
      <c r="D92" s="10" t="str">
        <f>IF($B92="","",VLOOKUP($B92,手順1!$J$19:$O$105,3,FALSE))</f>
        <v/>
      </c>
      <c r="E92" s="10" t="str">
        <f>IF($B92="","",VLOOKUP($B92,手順1!$J$19:$O$105,4,FALSE))</f>
        <v/>
      </c>
      <c r="F92" s="10" t="str">
        <f>IF($B92="","",VLOOKUP($B92,手順1!$J$19:$O$105,5,FALSE))</f>
        <v/>
      </c>
      <c r="G92" s="10" t="str">
        <f>IF($B92="","",VLOOKUP($B92,手順1!$J$19:$O$105,6,FALSE))</f>
        <v/>
      </c>
      <c r="H92" s="11" t="str">
        <f t="shared" si="13"/>
        <v/>
      </c>
      <c r="I92" s="21"/>
      <c r="J92" s="4"/>
      <c r="K92" s="4"/>
      <c r="L92" s="151"/>
      <c r="M92" s="157"/>
      <c r="N92" s="4"/>
      <c r="O92" s="4"/>
      <c r="P92" s="158"/>
      <c r="Q92" s="154"/>
      <c r="R92" s="2"/>
      <c r="V92" s="12"/>
      <c r="AA92" s="1">
        <v>181</v>
      </c>
      <c r="AB92" s="1" t="str">
        <f t="shared" si="11"/>
        <v/>
      </c>
      <c r="AC92" s="1">
        <f t="shared" si="12"/>
        <v>0</v>
      </c>
      <c r="AF92" s="1" t="str">
        <f t="shared" si="14"/>
        <v/>
      </c>
    </row>
    <row r="93" spans="1:32" x14ac:dyDescent="0.4">
      <c r="A93" s="2" t="str">
        <f t="shared" si="10"/>
        <v/>
      </c>
      <c r="B93" s="8"/>
      <c r="C93" s="10" t="str">
        <f>IF($B93="","",VLOOKUP($B93,手順1!$J$19:$O$105,2,FALSE))</f>
        <v/>
      </c>
      <c r="D93" s="10" t="str">
        <f>IF($B93="","",VLOOKUP($B93,手順1!$J$19:$O$105,3,FALSE))</f>
        <v/>
      </c>
      <c r="E93" s="10" t="str">
        <f>IF($B93="","",VLOOKUP($B93,手順1!$J$19:$O$105,4,FALSE))</f>
        <v/>
      </c>
      <c r="F93" s="10" t="str">
        <f>IF($B93="","",VLOOKUP($B93,手順1!$J$19:$O$105,5,FALSE))</f>
        <v/>
      </c>
      <c r="G93" s="10" t="str">
        <f>IF($B93="","",VLOOKUP($B93,手順1!$J$19:$O$105,6,FALSE))</f>
        <v/>
      </c>
      <c r="H93" s="11" t="str">
        <f t="shared" si="13"/>
        <v/>
      </c>
      <c r="I93" s="21"/>
      <c r="J93" s="4"/>
      <c r="K93" s="4"/>
      <c r="L93" s="151"/>
      <c r="M93" s="157"/>
      <c r="N93" s="4"/>
      <c r="O93" s="4"/>
      <c r="P93" s="158"/>
      <c r="Q93" s="154"/>
      <c r="R93" s="2"/>
      <c r="V93" s="12"/>
      <c r="AA93" s="1">
        <v>182</v>
      </c>
      <c r="AB93" s="1" t="str">
        <f t="shared" si="11"/>
        <v/>
      </c>
      <c r="AC93" s="1">
        <f t="shared" si="12"/>
        <v>0</v>
      </c>
      <c r="AF93" s="1" t="str">
        <f t="shared" si="14"/>
        <v/>
      </c>
    </row>
    <row r="94" spans="1:32" x14ac:dyDescent="0.4">
      <c r="A94" s="2" t="str">
        <f t="shared" si="10"/>
        <v/>
      </c>
      <c r="B94" s="8"/>
      <c r="C94" s="10" t="str">
        <f>IF($B94="","",VLOOKUP($B94,手順1!$J$19:$O$105,2,FALSE))</f>
        <v/>
      </c>
      <c r="D94" s="10" t="str">
        <f>IF($B94="","",VLOOKUP($B94,手順1!$J$19:$O$105,3,FALSE))</f>
        <v/>
      </c>
      <c r="E94" s="10" t="str">
        <f>IF($B94="","",VLOOKUP($B94,手順1!$J$19:$O$105,4,FALSE))</f>
        <v/>
      </c>
      <c r="F94" s="10" t="str">
        <f>IF($B94="","",VLOOKUP($B94,手順1!$J$19:$O$105,5,FALSE))</f>
        <v/>
      </c>
      <c r="G94" s="10" t="str">
        <f>IF($B94="","",VLOOKUP($B94,手順1!$J$19:$O$105,6,FALSE))</f>
        <v/>
      </c>
      <c r="H94" s="11" t="str">
        <f t="shared" si="13"/>
        <v/>
      </c>
      <c r="I94" s="21"/>
      <c r="J94" s="4"/>
      <c r="K94" s="4"/>
      <c r="L94" s="151"/>
      <c r="M94" s="157"/>
      <c r="N94" s="4"/>
      <c r="O94" s="4"/>
      <c r="P94" s="158"/>
      <c r="Q94" s="154"/>
      <c r="R94" s="2"/>
      <c r="V94" s="12"/>
      <c r="AA94" s="1">
        <v>183</v>
      </c>
      <c r="AB94" s="1" t="str">
        <f t="shared" si="11"/>
        <v/>
      </c>
      <c r="AC94" s="1">
        <f t="shared" si="12"/>
        <v>0</v>
      </c>
      <c r="AF94" s="1" t="str">
        <f t="shared" si="14"/>
        <v/>
      </c>
    </row>
    <row r="95" spans="1:32" x14ac:dyDescent="0.4">
      <c r="A95" s="2" t="str">
        <f t="shared" si="10"/>
        <v/>
      </c>
      <c r="B95" s="8"/>
      <c r="C95" s="10" t="str">
        <f>IF($B95="","",VLOOKUP($B95,手順1!$J$19:$O$105,2,FALSE))</f>
        <v/>
      </c>
      <c r="D95" s="10" t="str">
        <f>IF($B95="","",VLOOKUP($B95,手順1!$J$19:$O$105,3,FALSE))</f>
        <v/>
      </c>
      <c r="E95" s="10" t="str">
        <f>IF($B95="","",VLOOKUP($B95,手順1!$J$19:$O$105,4,FALSE))</f>
        <v/>
      </c>
      <c r="F95" s="10" t="str">
        <f>IF($B95="","",VLOOKUP($B95,手順1!$J$19:$O$105,5,FALSE))</f>
        <v/>
      </c>
      <c r="G95" s="10" t="str">
        <f>IF($B95="","",VLOOKUP($B95,手順1!$J$19:$O$105,6,FALSE))</f>
        <v/>
      </c>
      <c r="H95" s="11" t="str">
        <f t="shared" si="13"/>
        <v/>
      </c>
      <c r="I95" s="21"/>
      <c r="J95" s="4"/>
      <c r="K95" s="4"/>
      <c r="L95" s="151"/>
      <c r="M95" s="157"/>
      <c r="N95" s="4"/>
      <c r="O95" s="4"/>
      <c r="P95" s="158"/>
      <c r="Q95" s="154"/>
      <c r="R95" s="2"/>
      <c r="V95" s="12"/>
      <c r="AA95" s="1">
        <v>184</v>
      </c>
      <c r="AB95" s="1" t="str">
        <f t="shared" si="11"/>
        <v/>
      </c>
      <c r="AC95" s="1">
        <f t="shared" si="12"/>
        <v>0</v>
      </c>
      <c r="AF95" s="1" t="str">
        <f t="shared" si="14"/>
        <v/>
      </c>
    </row>
    <row r="96" spans="1:32" x14ac:dyDescent="0.4">
      <c r="A96" s="2" t="str">
        <f t="shared" si="10"/>
        <v/>
      </c>
      <c r="B96" s="8"/>
      <c r="C96" s="10" t="str">
        <f>IF($B96="","",VLOOKUP($B96,手順1!$J$19:$O$105,2,FALSE))</f>
        <v/>
      </c>
      <c r="D96" s="10" t="str">
        <f>IF($B96="","",VLOOKUP($B96,手順1!$J$19:$O$105,3,FALSE))</f>
        <v/>
      </c>
      <c r="E96" s="10" t="str">
        <f>IF($B96="","",VLOOKUP($B96,手順1!$J$19:$O$105,4,FALSE))</f>
        <v/>
      </c>
      <c r="F96" s="10" t="str">
        <f>IF($B96="","",VLOOKUP($B96,手順1!$J$19:$O$105,5,FALSE))</f>
        <v/>
      </c>
      <c r="G96" s="10" t="str">
        <f>IF($B96="","",VLOOKUP($B96,手順1!$J$19:$O$105,6,FALSE))</f>
        <v/>
      </c>
      <c r="H96" s="11" t="str">
        <f t="shared" si="13"/>
        <v/>
      </c>
      <c r="I96" s="21"/>
      <c r="J96" s="4"/>
      <c r="K96" s="4"/>
      <c r="L96" s="151"/>
      <c r="M96" s="157"/>
      <c r="N96" s="4"/>
      <c r="O96" s="4"/>
      <c r="P96" s="158"/>
      <c r="Q96" s="154"/>
      <c r="R96" s="2"/>
      <c r="V96" s="12"/>
      <c r="AA96" s="1">
        <v>185</v>
      </c>
      <c r="AB96" s="1" t="str">
        <f t="shared" si="11"/>
        <v/>
      </c>
      <c r="AC96" s="1">
        <f t="shared" si="12"/>
        <v>0</v>
      </c>
      <c r="AF96" s="1" t="str">
        <f t="shared" si="14"/>
        <v/>
      </c>
    </row>
    <row r="97" spans="1:32" x14ac:dyDescent="0.4">
      <c r="A97" s="2" t="str">
        <f t="shared" si="10"/>
        <v/>
      </c>
      <c r="B97" s="8"/>
      <c r="C97" s="10" t="str">
        <f>IF($B97="","",VLOOKUP($B97,手順1!$J$19:$O$105,2,FALSE))</f>
        <v/>
      </c>
      <c r="D97" s="10" t="str">
        <f>IF($B97="","",VLOOKUP($B97,手順1!$J$19:$O$105,3,FALSE))</f>
        <v/>
      </c>
      <c r="E97" s="10" t="str">
        <f>IF($B97="","",VLOOKUP($B97,手順1!$J$19:$O$105,4,FALSE))</f>
        <v/>
      </c>
      <c r="F97" s="10" t="str">
        <f>IF($B97="","",VLOOKUP($B97,手順1!$J$19:$O$105,5,FALSE))</f>
        <v/>
      </c>
      <c r="G97" s="10" t="str">
        <f>IF($B97="","",VLOOKUP($B97,手順1!$J$19:$O$105,6,FALSE))</f>
        <v/>
      </c>
      <c r="H97" s="11" t="str">
        <f t="shared" si="13"/>
        <v/>
      </c>
      <c r="I97" s="21"/>
      <c r="J97" s="4"/>
      <c r="K97" s="4"/>
      <c r="L97" s="151"/>
      <c r="M97" s="157"/>
      <c r="N97" s="4"/>
      <c r="O97" s="4"/>
      <c r="P97" s="158"/>
      <c r="Q97" s="154"/>
      <c r="R97" s="2"/>
      <c r="V97" s="12"/>
      <c r="AA97" s="1">
        <v>186</v>
      </c>
      <c r="AB97" s="1" t="str">
        <f t="shared" si="11"/>
        <v/>
      </c>
      <c r="AC97" s="1">
        <f t="shared" si="12"/>
        <v>0</v>
      </c>
      <c r="AF97" s="1" t="str">
        <f t="shared" si="14"/>
        <v/>
      </c>
    </row>
    <row r="98" spans="1:32" x14ac:dyDescent="0.4">
      <c r="A98" s="2" t="str">
        <f t="shared" si="10"/>
        <v/>
      </c>
      <c r="B98" s="8"/>
      <c r="C98" s="10" t="str">
        <f>IF($B98="","",VLOOKUP($B98,手順1!$J$19:$O$105,2,FALSE))</f>
        <v/>
      </c>
      <c r="D98" s="10" t="str">
        <f>IF($B98="","",VLOOKUP($B98,手順1!$J$19:$O$105,3,FALSE))</f>
        <v/>
      </c>
      <c r="E98" s="10" t="str">
        <f>IF($B98="","",VLOOKUP($B98,手順1!$J$19:$O$105,4,FALSE))</f>
        <v/>
      </c>
      <c r="F98" s="10" t="str">
        <f>IF($B98="","",VLOOKUP($B98,手順1!$J$19:$O$105,5,FALSE))</f>
        <v/>
      </c>
      <c r="G98" s="10" t="str">
        <f>IF($B98="","",VLOOKUP($B98,手順1!$J$19:$O$105,6,FALSE))</f>
        <v/>
      </c>
      <c r="H98" s="11" t="str">
        <f t="shared" si="13"/>
        <v/>
      </c>
      <c r="I98" s="21"/>
      <c r="J98" s="4"/>
      <c r="K98" s="4"/>
      <c r="L98" s="151"/>
      <c r="M98" s="157"/>
      <c r="N98" s="4"/>
      <c r="O98" s="4"/>
      <c r="P98" s="158"/>
      <c r="Q98" s="154"/>
      <c r="R98" s="2"/>
      <c r="V98" s="12"/>
      <c r="AA98" s="1">
        <v>187</v>
      </c>
      <c r="AB98" s="1" t="str">
        <f t="shared" si="11"/>
        <v/>
      </c>
      <c r="AC98" s="1">
        <f t="shared" si="12"/>
        <v>0</v>
      </c>
      <c r="AF98" s="1" t="str">
        <f t="shared" si="14"/>
        <v/>
      </c>
    </row>
    <row r="99" spans="1:32" x14ac:dyDescent="0.4">
      <c r="A99" s="2" t="str">
        <f t="shared" si="10"/>
        <v/>
      </c>
      <c r="B99" s="8"/>
      <c r="C99" s="10" t="str">
        <f>IF($B99="","",VLOOKUP($B99,手順1!$J$19:$O$105,2,FALSE))</f>
        <v/>
      </c>
      <c r="D99" s="10" t="str">
        <f>IF($B99="","",VLOOKUP($B99,手順1!$J$19:$O$105,3,FALSE))</f>
        <v/>
      </c>
      <c r="E99" s="10" t="str">
        <f>IF($B99="","",VLOOKUP($B99,手順1!$J$19:$O$105,4,FALSE))</f>
        <v/>
      </c>
      <c r="F99" s="10" t="str">
        <f>IF($B99="","",VLOOKUP($B99,手順1!$J$19:$O$105,5,FALSE))</f>
        <v/>
      </c>
      <c r="G99" s="10" t="str">
        <f>IF($B99="","",VLOOKUP($B99,手順1!$J$19:$O$105,6,FALSE))</f>
        <v/>
      </c>
      <c r="H99" s="11" t="str">
        <f t="shared" si="13"/>
        <v/>
      </c>
      <c r="I99" s="21"/>
      <c r="J99" s="4"/>
      <c r="K99" s="4"/>
      <c r="L99" s="151"/>
      <c r="M99" s="157"/>
      <c r="N99" s="4"/>
      <c r="O99" s="4"/>
      <c r="P99" s="158"/>
      <c r="Q99" s="154"/>
      <c r="R99" s="2"/>
      <c r="V99" s="12"/>
      <c r="AA99" s="1">
        <v>188</v>
      </c>
      <c r="AB99" s="1" t="str">
        <f t="shared" si="11"/>
        <v/>
      </c>
      <c r="AC99" s="1">
        <f t="shared" si="12"/>
        <v>0</v>
      </c>
      <c r="AF99" s="1" t="str">
        <f t="shared" si="14"/>
        <v/>
      </c>
    </row>
    <row r="100" spans="1:32" x14ac:dyDescent="0.4">
      <c r="A100" s="2" t="str">
        <f t="shared" si="10"/>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IF($B100="","",VLOOKUP($B100,手順1!$J$19:$O$105,6,FALSE))</f>
        <v/>
      </c>
      <c r="H100" s="11" t="str">
        <f t="shared" si="13"/>
        <v/>
      </c>
      <c r="I100" s="21"/>
      <c r="J100" s="4"/>
      <c r="K100" s="4"/>
      <c r="L100" s="151"/>
      <c r="M100" s="157"/>
      <c r="N100" s="4"/>
      <c r="O100" s="4"/>
      <c r="P100" s="158"/>
      <c r="Q100" s="154"/>
      <c r="R100" s="2"/>
      <c r="V100" s="12"/>
      <c r="AA100" s="1">
        <v>189</v>
      </c>
      <c r="AB100" s="1" t="str">
        <f t="shared" si="11"/>
        <v/>
      </c>
      <c r="AC100" s="1">
        <f t="shared" si="12"/>
        <v>0</v>
      </c>
      <c r="AF100" s="1" t="str">
        <f t="shared" si="14"/>
        <v/>
      </c>
    </row>
    <row r="101" spans="1:32" x14ac:dyDescent="0.4">
      <c r="A101" s="2" t="str">
        <f t="shared" si="10"/>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IF($B101="","",VLOOKUP($B101,手順1!$J$19:$O$105,6,FALSE))</f>
        <v/>
      </c>
      <c r="H101" s="11" t="str">
        <f t="shared" si="13"/>
        <v/>
      </c>
      <c r="I101" s="21"/>
      <c r="J101" s="4"/>
      <c r="K101" s="4"/>
      <c r="L101" s="151"/>
      <c r="M101" s="157"/>
      <c r="N101" s="4"/>
      <c r="O101" s="4"/>
      <c r="P101" s="158"/>
      <c r="Q101" s="154"/>
      <c r="R101" s="2"/>
      <c r="V101" s="12"/>
      <c r="AA101" s="1">
        <v>190</v>
      </c>
      <c r="AB101" s="1" t="str">
        <f t="shared" si="11"/>
        <v/>
      </c>
      <c r="AC101" s="1">
        <f t="shared" si="12"/>
        <v>0</v>
      </c>
      <c r="AF101" s="1" t="str">
        <f t="shared" si="14"/>
        <v/>
      </c>
    </row>
    <row r="102" spans="1:32" x14ac:dyDescent="0.4">
      <c r="A102" s="2" t="str">
        <f t="shared" si="10"/>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IF($B102="","",VLOOKUP($B102,手順1!$J$19:$O$105,6,FALSE))</f>
        <v/>
      </c>
      <c r="H102" s="11" t="str">
        <f t="shared" si="13"/>
        <v/>
      </c>
      <c r="I102" s="21"/>
      <c r="J102" s="4"/>
      <c r="K102" s="4"/>
      <c r="L102" s="151"/>
      <c r="M102" s="157"/>
      <c r="N102" s="4"/>
      <c r="O102" s="4"/>
      <c r="P102" s="158"/>
      <c r="Q102" s="154"/>
      <c r="R102" s="2"/>
      <c r="V102" s="12"/>
      <c r="AA102" s="1">
        <v>191</v>
      </c>
      <c r="AB102" s="1" t="str">
        <f t="shared" si="11"/>
        <v/>
      </c>
      <c r="AC102" s="1">
        <f t="shared" si="12"/>
        <v>0</v>
      </c>
      <c r="AF102" s="1" t="str">
        <f t="shared" si="14"/>
        <v/>
      </c>
    </row>
    <row r="103" spans="1:32" x14ac:dyDescent="0.4">
      <c r="A103" s="2" t="str">
        <f t="shared" si="10"/>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IF($B103="","",VLOOKUP($B103,手順1!$J$19:$O$105,6,FALSE))</f>
        <v/>
      </c>
      <c r="H103" s="11" t="str">
        <f t="shared" si="13"/>
        <v/>
      </c>
      <c r="I103" s="21"/>
      <c r="J103" s="4"/>
      <c r="K103" s="4"/>
      <c r="L103" s="151"/>
      <c r="M103" s="157"/>
      <c r="N103" s="4"/>
      <c r="O103" s="4"/>
      <c r="P103" s="158"/>
      <c r="Q103" s="154"/>
      <c r="R103" s="2"/>
      <c r="V103" s="12"/>
      <c r="AA103" s="1">
        <v>192</v>
      </c>
      <c r="AB103" s="1" t="str">
        <f t="shared" si="11"/>
        <v/>
      </c>
      <c r="AC103" s="1">
        <f t="shared" si="12"/>
        <v>0</v>
      </c>
      <c r="AF103" s="1" t="str">
        <f t="shared" si="14"/>
        <v/>
      </c>
    </row>
    <row r="104" spans="1:32" x14ac:dyDescent="0.4">
      <c r="A104" s="2" t="str">
        <f t="shared" si="10"/>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IF($B104="","",VLOOKUP($B104,手順1!$J$19:$O$105,6,FALSE))</f>
        <v/>
      </c>
      <c r="H104" s="11" t="str">
        <f t="shared" si="13"/>
        <v/>
      </c>
      <c r="I104" s="21"/>
      <c r="J104" s="4"/>
      <c r="K104" s="4"/>
      <c r="L104" s="151"/>
      <c r="M104" s="157"/>
      <c r="N104" s="4"/>
      <c r="O104" s="4"/>
      <c r="P104" s="158"/>
      <c r="Q104" s="154"/>
      <c r="R104" s="2"/>
      <c r="V104" s="12"/>
      <c r="AA104" s="1">
        <v>193</v>
      </c>
      <c r="AB104" s="1" t="str">
        <f t="shared" si="11"/>
        <v/>
      </c>
      <c r="AC104" s="1">
        <f t="shared" si="12"/>
        <v>0</v>
      </c>
      <c r="AF104" s="1" t="str">
        <f t="shared" si="14"/>
        <v/>
      </c>
    </row>
    <row r="105" spans="1:32" x14ac:dyDescent="0.4">
      <c r="A105" s="2" t="str">
        <f t="shared" si="10"/>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IF($B105="","",VLOOKUP($B105,手順1!$J$19:$O$105,6,FALSE))</f>
        <v/>
      </c>
      <c r="H105" s="11" t="str">
        <f t="shared" si="13"/>
        <v/>
      </c>
      <c r="I105" s="21"/>
      <c r="J105" s="4"/>
      <c r="K105" s="4"/>
      <c r="L105" s="151"/>
      <c r="M105" s="157"/>
      <c r="N105" s="4"/>
      <c r="O105" s="4"/>
      <c r="P105" s="158"/>
      <c r="Q105" s="154"/>
      <c r="R105" s="2"/>
      <c r="V105" s="12"/>
      <c r="AA105" s="1">
        <v>194</v>
      </c>
      <c r="AB105" s="1" t="str">
        <f t="shared" si="11"/>
        <v/>
      </c>
      <c r="AC105" s="1">
        <f t="shared" si="12"/>
        <v>0</v>
      </c>
      <c r="AF105" s="1" t="str">
        <f t="shared" si="14"/>
        <v/>
      </c>
    </row>
    <row r="106" spans="1:32" x14ac:dyDescent="0.4">
      <c r="A106" s="2" t="str">
        <f t="shared" si="10"/>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IF($B106="","",VLOOKUP($B106,手順1!$J$19:$O$105,6,FALSE))</f>
        <v/>
      </c>
      <c r="H106" s="11" t="str">
        <f t="shared" si="13"/>
        <v/>
      </c>
      <c r="I106" s="21"/>
      <c r="J106" s="4"/>
      <c r="K106" s="4"/>
      <c r="L106" s="151"/>
      <c r="M106" s="157"/>
      <c r="N106" s="4"/>
      <c r="O106" s="4"/>
      <c r="P106" s="158"/>
      <c r="Q106" s="154"/>
      <c r="R106" s="2"/>
      <c r="V106" s="12"/>
      <c r="AA106" s="1">
        <v>195</v>
      </c>
      <c r="AB106" s="1" t="str">
        <f t="shared" si="11"/>
        <v/>
      </c>
      <c r="AC106" s="1">
        <f t="shared" si="12"/>
        <v>0</v>
      </c>
      <c r="AF106" s="1" t="str">
        <f t="shared" si="14"/>
        <v/>
      </c>
    </row>
    <row r="107" spans="1:32" ht="20.25" thickBot="1" x14ac:dyDescent="0.45">
      <c r="A107" s="2" t="str">
        <f t="shared" si="10"/>
        <v/>
      </c>
      <c r="B107" s="8"/>
      <c r="C107" s="10" t="str">
        <f>IF($B107="","",VLOOKUP($B107,手順1!$J$19:$O$105,2,FALSE))</f>
        <v/>
      </c>
      <c r="D107" s="10" t="str">
        <f>IF($B107="","",VLOOKUP($B107,手順1!$J$19:$O$105,3,FALSE))</f>
        <v/>
      </c>
      <c r="E107" s="10" t="str">
        <f>IF($B107="","",VLOOKUP($B107,手順1!$J$19:$O$105,4,FALSE))</f>
        <v/>
      </c>
      <c r="F107" s="10" t="str">
        <f>IF($B107="","",VLOOKUP($B107,手順1!$J$19:$O$105,5,FALSE))</f>
        <v/>
      </c>
      <c r="G107" s="10" t="str">
        <f>IF($B107="","",VLOOKUP($B107,手順1!$J$19:$O$105,6,FALSE))</f>
        <v/>
      </c>
      <c r="H107" s="11" t="str">
        <f t="shared" si="13"/>
        <v/>
      </c>
      <c r="I107" s="21"/>
      <c r="J107" s="4"/>
      <c r="K107" s="4"/>
      <c r="L107" s="151"/>
      <c r="M107" s="159"/>
      <c r="N107" s="160"/>
      <c r="O107" s="160"/>
      <c r="P107" s="161"/>
      <c r="Q107" s="154"/>
      <c r="R107" s="2"/>
      <c r="V107" s="12"/>
      <c r="AA107" s="1">
        <v>196</v>
      </c>
      <c r="AB107" s="1" t="str">
        <f t="shared" si="11"/>
        <v/>
      </c>
      <c r="AC107" s="1">
        <f t="shared" si="12"/>
        <v>0</v>
      </c>
      <c r="AF107" s="1" t="str">
        <f t="shared" si="14"/>
        <v/>
      </c>
    </row>
  </sheetData>
  <sheetProtection sheet="1" objects="1" scenarios="1"/>
  <sortState xmlns:xlrd2="http://schemas.microsoft.com/office/spreadsheetml/2017/richdata2" ref="B12:U107">
    <sortCondition ref="B12:B107"/>
  </sortState>
  <mergeCells count="12">
    <mergeCell ref="W14:Y16"/>
    <mergeCell ref="W18:Y20"/>
    <mergeCell ref="B1:U1"/>
    <mergeCell ref="B10:B11"/>
    <mergeCell ref="C10:D10"/>
    <mergeCell ref="E10:F10"/>
    <mergeCell ref="G10:G11"/>
    <mergeCell ref="H10:H11"/>
    <mergeCell ref="M10:P10"/>
    <mergeCell ref="S10:U10"/>
    <mergeCell ref="I10:L10"/>
    <mergeCell ref="M9:P9"/>
  </mergeCells>
  <phoneticPr fontId="2"/>
  <conditionalFormatting sqref="B12:B107">
    <cfRule type="cellIs" dxfId="5" priority="1" operator="equal">
      <formula>""</formula>
    </cfRule>
  </conditionalFormatting>
  <conditionalFormatting sqref="I12:Q107">
    <cfRule type="cellIs" dxfId="4" priority="2" operator="equal">
      <formula>""</formula>
    </cfRule>
  </conditionalFormatting>
  <conditionalFormatting sqref="S12:U13">
    <cfRule type="cellIs" dxfId="3" priority="5" operator="equal">
      <formula>""</formula>
    </cfRule>
  </conditionalFormatting>
  <conditionalFormatting sqref="W14:Z16">
    <cfRule type="containsText" dxfId="2" priority="7" operator="containsText" text="●が多過ぎ！！">
      <formula>NOT(ISERROR(SEARCH("●が多過ぎ！！",W14)))</formula>
    </cfRule>
  </conditionalFormatting>
  <conditionalFormatting sqref="W18:Z20">
    <cfRule type="cellIs" dxfId="1" priority="6" operator="equal">
      <formula>"選手重複！！"</formula>
    </cfRule>
  </conditionalFormatting>
  <conditionalFormatting sqref="Z12">
    <cfRule type="cellIs" dxfId="0" priority="13" operator="equal">
      <formula>""</formula>
    </cfRule>
  </conditionalFormatting>
  <dataValidations count="4">
    <dataValidation type="list" allowBlank="1" showInputMessage="1" showErrorMessage="1" sqref="Q12:Q107" xr:uid="{62EB0913-326E-45EC-AFE7-16BF40AF44FC}">
      <formula1>$AL$12:$AL$14</formula1>
    </dataValidation>
    <dataValidation type="list" allowBlank="1" showInputMessage="1" showErrorMessage="1" sqref="I12:I107" xr:uid="{E3E2F956-6DA4-411E-99D0-4CCA14BF67C1}">
      <formula1>$AH$12:$AH$33</formula1>
    </dataValidation>
    <dataValidation type="whole" allowBlank="1" showInputMessage="1" showErrorMessage="1" sqref="B12:B27" xr:uid="{3F57251F-C6AF-4890-BC18-22D7B399B9CE}">
      <formula1>1</formula1>
      <formula2>99999</formula2>
    </dataValidation>
    <dataValidation type="list" allowBlank="1" showInputMessage="1" showErrorMessage="1" sqref="M12:M107" xr:uid="{1C362F70-4047-4B34-9792-F05520152660}">
      <formula1>$AH$21:$AH$22</formula1>
    </dataValidation>
  </dataValidations>
  <pageMargins left="0.7" right="0.7" top="0.75" bottom="0.75" header="0.3" footer="0.3"/>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9"/>
  <sheetViews>
    <sheetView showGridLines="0" view="pageBreakPreview" topLeftCell="A4" zoomScaleNormal="100" zoomScaleSheetLayoutView="100" workbookViewId="0">
      <selection sqref="A1:N1"/>
    </sheetView>
  </sheetViews>
  <sheetFormatPr defaultRowHeight="18.75" x14ac:dyDescent="0.4"/>
  <cols>
    <col min="1" max="1" width="5.375" customWidth="1"/>
    <col min="2" max="2" width="19.25" bestFit="1" customWidth="1"/>
    <col min="3" max="4" width="2" style="77" customWidth="1"/>
    <col min="5" max="13" width="9.375" customWidth="1"/>
    <col min="14" max="14" width="15.5" customWidth="1"/>
    <col min="15" max="15" width="6.125" customWidth="1"/>
  </cols>
  <sheetData>
    <row r="1" spans="1:14" ht="38.25" customHeight="1" thickBot="1" x14ac:dyDescent="0.45">
      <c r="A1" s="257" t="s">
        <v>98</v>
      </c>
      <c r="B1" s="258"/>
      <c r="C1" s="258"/>
      <c r="D1" s="258"/>
      <c r="E1" s="258"/>
      <c r="F1" s="258"/>
      <c r="G1" s="258"/>
      <c r="H1" s="258"/>
      <c r="I1" s="258"/>
      <c r="J1" s="258"/>
      <c r="K1" s="258"/>
      <c r="L1" s="258"/>
      <c r="M1" s="258"/>
      <c r="N1" s="259"/>
    </row>
    <row r="2" spans="1:14" ht="25.5" customHeight="1" x14ac:dyDescent="0.4">
      <c r="A2" s="73" t="s">
        <v>94</v>
      </c>
      <c r="B2" s="62"/>
      <c r="C2" s="75"/>
      <c r="D2" s="75"/>
      <c r="E2" s="62"/>
      <c r="F2" s="62"/>
      <c r="G2" s="62"/>
      <c r="H2" s="62"/>
      <c r="I2" s="62"/>
      <c r="J2" s="62"/>
      <c r="K2" s="62"/>
      <c r="L2" s="62"/>
      <c r="M2" s="62"/>
      <c r="N2" s="63"/>
    </row>
    <row r="3" spans="1:14" ht="25.5" customHeight="1" x14ac:dyDescent="0.4">
      <c r="A3" s="55" t="s">
        <v>125</v>
      </c>
      <c r="N3" s="56"/>
    </row>
    <row r="4" spans="1:14" ht="25.5" customHeight="1" thickBot="1" x14ac:dyDescent="0.45">
      <c r="A4" s="58" t="s">
        <v>108</v>
      </c>
      <c r="B4" s="59"/>
      <c r="C4" s="76"/>
      <c r="D4" s="76"/>
      <c r="E4" s="59"/>
      <c r="F4" s="59"/>
      <c r="G4" s="59"/>
      <c r="H4" s="59"/>
      <c r="I4" s="59"/>
      <c r="J4" s="59"/>
      <c r="K4" s="59"/>
      <c r="L4" s="59"/>
      <c r="M4" s="59"/>
      <c r="N4" s="60"/>
    </row>
    <row r="5" spans="1:14" ht="25.5" customHeight="1" thickBot="1" x14ac:dyDescent="0.45"/>
    <row r="6" spans="1:14" x14ac:dyDescent="0.4">
      <c r="A6" s="81" t="s">
        <v>340</v>
      </c>
      <c r="B6" s="62" t="s">
        <v>92</v>
      </c>
      <c r="C6" s="75">
        <f>IF(手順1!E11="選択して下さい",1,0)</f>
        <v>1</v>
      </c>
      <c r="D6" s="78"/>
      <c r="E6" s="249" t="str">
        <f>IF(C6=1,"〇未完了　手順１シートの「団体名欄」を選択してください","●完了")</f>
        <v>〇未完了　手順１シートの「団体名欄」を選択してください</v>
      </c>
      <c r="F6" s="249"/>
      <c r="G6" s="249"/>
      <c r="H6" s="249"/>
      <c r="I6" s="249"/>
      <c r="J6" s="249"/>
      <c r="K6" s="249"/>
      <c r="L6" s="249"/>
      <c r="M6" s="249"/>
      <c r="N6" s="250"/>
    </row>
    <row r="7" spans="1:14" ht="19.5" thickBot="1" x14ac:dyDescent="0.45">
      <c r="A7" s="82">
        <v>1</v>
      </c>
      <c r="B7" t="s">
        <v>93</v>
      </c>
      <c r="C7" s="77">
        <f>IF(手順1!E12="選択して下さい",1,0)</f>
        <v>0</v>
      </c>
      <c r="D7" s="79"/>
      <c r="E7" s="252" t="str">
        <f>IF(C7=1,"〇未完了　手順１シートの「団体区分欄」を選択してください","●完了")</f>
        <v>●完了</v>
      </c>
      <c r="F7" s="252"/>
      <c r="G7" s="252"/>
      <c r="H7" s="252"/>
      <c r="I7" s="252"/>
      <c r="J7" s="252"/>
      <c r="K7" s="252"/>
      <c r="L7" s="252"/>
      <c r="M7" s="252"/>
      <c r="N7" s="253"/>
    </row>
    <row r="8" spans="1:14" x14ac:dyDescent="0.4">
      <c r="A8" s="83"/>
      <c r="B8" s="62" t="s">
        <v>99</v>
      </c>
      <c r="C8" s="75">
        <f>手順2!Y10</f>
        <v>0</v>
      </c>
      <c r="D8" s="78"/>
      <c r="E8" s="249" t="str">
        <f>IF(C8&gt;=2,"〇未完了　手順２シートの選手に重複があります","●完了")</f>
        <v>●完了</v>
      </c>
      <c r="F8" s="249"/>
      <c r="G8" s="249"/>
      <c r="H8" s="249"/>
      <c r="I8" s="249"/>
      <c r="J8" s="249"/>
      <c r="K8" s="249"/>
      <c r="L8" s="249"/>
      <c r="M8" s="249"/>
      <c r="N8" s="250"/>
    </row>
    <row r="9" spans="1:14" x14ac:dyDescent="0.4">
      <c r="A9" s="84"/>
      <c r="B9" t="s">
        <v>99</v>
      </c>
      <c r="C9" s="77">
        <f>手順2!X10</f>
        <v>0</v>
      </c>
      <c r="D9" s="79"/>
      <c r="E9" s="252" t="str">
        <f>IF(C9&gt;=1,"〇未完了　手順２シートの選手は上から詰めて入力してください（空白行が途中に入らないように）","●完了")</f>
        <v>●完了</v>
      </c>
      <c r="F9" s="252"/>
      <c r="G9" s="252"/>
      <c r="H9" s="252"/>
      <c r="I9" s="252"/>
      <c r="J9" s="252"/>
      <c r="K9" s="252"/>
      <c r="L9" s="252"/>
      <c r="M9" s="252"/>
      <c r="N9" s="253"/>
    </row>
    <row r="10" spans="1:14" x14ac:dyDescent="0.4">
      <c r="A10" s="84" t="s">
        <v>340</v>
      </c>
      <c r="B10" t="s">
        <v>100</v>
      </c>
      <c r="C10" s="117">
        <f>MAX(手順2!Z10,手順2!AA10)</f>
        <v>0</v>
      </c>
      <c r="D10" s="113"/>
      <c r="E10" s="252" t="str">
        <f>IF(C10&gt;=7,"〇未完了　手順２シートのリレーメンバーが多過ぎます","●完了")</f>
        <v>●完了</v>
      </c>
      <c r="F10" s="252"/>
      <c r="G10" s="252"/>
      <c r="H10" s="252"/>
      <c r="I10" s="252"/>
      <c r="J10" s="252"/>
      <c r="K10" s="252"/>
      <c r="L10" s="252"/>
      <c r="M10" s="252"/>
      <c r="N10" s="253"/>
    </row>
    <row r="11" spans="1:14" x14ac:dyDescent="0.4">
      <c r="A11" s="84">
        <v>2</v>
      </c>
      <c r="B11" t="s">
        <v>130</v>
      </c>
      <c r="C11" s="117">
        <f>手順2!Z10</f>
        <v>0</v>
      </c>
      <c r="D11" s="117">
        <f>手順2!AA10</f>
        <v>0</v>
      </c>
      <c r="E11" s="251" t="str">
        <f>IF(C11=0,"●完了",IF(C11&gt;=1,IF(手順2!T12&amp;手順2!U12="","〇未完了　手順２シートのリレー記録が未入力です",IF(D11=0,"●完了",IF(D11&gt;=1,IF(手順2!T13&amp;手順2!U13="","〇未完了　手順２シートのリレー記録が未入力です","●完了"),"●完了")))))</f>
        <v>●完了</v>
      </c>
      <c r="F11" s="252"/>
      <c r="G11" s="252"/>
      <c r="H11" s="252"/>
      <c r="I11" s="252"/>
      <c r="J11" s="252"/>
      <c r="K11" s="252"/>
      <c r="L11" s="252"/>
      <c r="M11" s="252"/>
      <c r="N11" s="253"/>
    </row>
    <row r="12" spans="1:14" x14ac:dyDescent="0.4">
      <c r="A12" s="84"/>
      <c r="B12" t="s">
        <v>282</v>
      </c>
      <c r="C12" s="117">
        <f>手順2!AC11</f>
        <v>0</v>
      </c>
      <c r="D12" s="113">
        <v>0</v>
      </c>
      <c r="E12" s="252" t="str">
        <f>IF(C12&gt;=3,"〇未完了　１種目２名以内にしてください","●完了")</f>
        <v>●完了</v>
      </c>
      <c r="F12" s="252"/>
      <c r="G12" s="252"/>
      <c r="H12" s="252"/>
      <c r="I12" s="252"/>
      <c r="J12" s="252"/>
      <c r="K12" s="252"/>
      <c r="L12" s="252"/>
      <c r="M12" s="252"/>
      <c r="N12" s="253"/>
    </row>
    <row r="13" spans="1:14" ht="19.5" thickBot="1" x14ac:dyDescent="0.45">
      <c r="A13" s="85"/>
      <c r="B13" s="59" t="s">
        <v>101</v>
      </c>
      <c r="C13" s="76">
        <f>手順2!AB10</f>
        <v>0</v>
      </c>
      <c r="D13" s="80"/>
      <c r="E13" s="255" t="str">
        <f>IF(C13&gt;=1,"〇未完了　手順２シートの種目に誤りがあります","●完了")</f>
        <v>●完了</v>
      </c>
      <c r="F13" s="255"/>
      <c r="G13" s="255"/>
      <c r="H13" s="255"/>
      <c r="I13" s="255"/>
      <c r="J13" s="255"/>
      <c r="K13" s="255"/>
      <c r="L13" s="255"/>
      <c r="M13" s="255"/>
      <c r="N13" s="256"/>
    </row>
    <row r="14" spans="1:14" x14ac:dyDescent="0.4">
      <c r="A14" s="86"/>
      <c r="B14" t="s">
        <v>102</v>
      </c>
      <c r="C14" s="77">
        <f>手順3!AC10</f>
        <v>0</v>
      </c>
      <c r="E14" s="248" t="str">
        <f>IF(C14&gt;=2,"〇未完了　手順３シートに選手の重複があります","●完了")</f>
        <v>●完了</v>
      </c>
      <c r="F14" s="249"/>
      <c r="G14" s="249"/>
      <c r="H14" s="249"/>
      <c r="I14" s="249"/>
      <c r="J14" s="249"/>
      <c r="K14" s="249"/>
      <c r="L14" s="249"/>
      <c r="M14" s="249"/>
      <c r="N14" s="250"/>
    </row>
    <row r="15" spans="1:14" x14ac:dyDescent="0.4">
      <c r="A15" s="86"/>
      <c r="B15" t="s">
        <v>107</v>
      </c>
      <c r="C15" s="77">
        <f>手順3!AB10</f>
        <v>-100</v>
      </c>
      <c r="E15" s="251" t="str">
        <f>IF(C15&gt;=1,"〇未完了　手順３シートの選手は上から詰めて入力してください（空白行が途中に入らないように）","●完了")</f>
        <v>●完了</v>
      </c>
      <c r="F15" s="252"/>
      <c r="G15" s="252"/>
      <c r="H15" s="252"/>
      <c r="I15" s="252"/>
      <c r="J15" s="252"/>
      <c r="K15" s="252"/>
      <c r="L15" s="252"/>
      <c r="M15" s="252"/>
      <c r="N15" s="253"/>
    </row>
    <row r="16" spans="1:14" x14ac:dyDescent="0.4">
      <c r="A16" s="86" t="s">
        <v>340</v>
      </c>
      <c r="B16" t="s">
        <v>103</v>
      </c>
      <c r="C16" s="117">
        <f>MAX(手順3!AD10,手順3!AE10)</f>
        <v>0</v>
      </c>
      <c r="E16" s="251" t="str">
        <f>IF(C16&gt;=7,"〇未完了　手順３シートのリレーメンバーが多過ぎます","●完了")</f>
        <v>●完了</v>
      </c>
      <c r="F16" s="252"/>
      <c r="G16" s="252"/>
      <c r="H16" s="252"/>
      <c r="I16" s="252"/>
      <c r="J16" s="252"/>
      <c r="K16" s="252"/>
      <c r="L16" s="252"/>
      <c r="M16" s="252"/>
      <c r="N16" s="253"/>
    </row>
    <row r="17" spans="1:14" x14ac:dyDescent="0.4">
      <c r="A17" s="86">
        <v>3</v>
      </c>
      <c r="B17" t="s">
        <v>131</v>
      </c>
      <c r="C17" s="77">
        <f>手順3!AD10</f>
        <v>0</v>
      </c>
      <c r="D17" s="77">
        <f>手順3!AE10</f>
        <v>0</v>
      </c>
      <c r="E17" s="251" t="str">
        <f>IF(C17=0,"●完了",IF(C17&gt;=1,IF(手順3!T12&amp;手順3!U12="","〇未完了　手順３シートのリレー記録が未入力です",IF(D17=0,"●完了",IF(D17&gt;=1,IF(手順3!T13&amp;手順3!U13="","〇未完了　手順３シートのリレー記録が未入力です","●完了"))))))</f>
        <v>●完了</v>
      </c>
      <c r="F17" s="252"/>
      <c r="G17" s="252"/>
      <c r="H17" s="252"/>
      <c r="I17" s="252"/>
      <c r="J17" s="252"/>
      <c r="K17" s="252"/>
      <c r="L17" s="252"/>
      <c r="M17" s="252"/>
      <c r="N17" s="253"/>
    </row>
    <row r="18" spans="1:14" x14ac:dyDescent="0.4">
      <c r="A18" s="86"/>
      <c r="B18" t="s">
        <v>282</v>
      </c>
      <c r="C18" s="117">
        <f>手順3!AG11</f>
        <v>0</v>
      </c>
      <c r="D18" s="113">
        <v>0</v>
      </c>
      <c r="E18" s="252" t="str">
        <f>IF(C18&gt;=3,"〇未完了　１種目２名以内にしてください","●完了")</f>
        <v>●完了</v>
      </c>
      <c r="F18" s="252"/>
      <c r="G18" s="252"/>
      <c r="H18" s="252"/>
      <c r="I18" s="252"/>
      <c r="J18" s="252"/>
      <c r="K18" s="252"/>
      <c r="L18" s="252"/>
      <c r="M18" s="252"/>
      <c r="N18" s="253"/>
    </row>
    <row r="19" spans="1:14" ht="19.5" thickBot="1" x14ac:dyDescent="0.45">
      <c r="A19" s="87"/>
      <c r="B19" s="59" t="s">
        <v>104</v>
      </c>
      <c r="C19" s="76">
        <f>手順3!AF10</f>
        <v>0</v>
      </c>
      <c r="D19" s="76"/>
      <c r="E19" s="254" t="str">
        <f>IF(C19&gt;=1,"〇未完了　手順３シートの種目に誤りがあります","●完了")</f>
        <v>●完了</v>
      </c>
      <c r="F19" s="255"/>
      <c r="G19" s="255"/>
      <c r="H19" s="255"/>
      <c r="I19" s="255"/>
      <c r="J19" s="255"/>
      <c r="K19" s="255"/>
      <c r="L19" s="255"/>
      <c r="M19" s="255"/>
      <c r="N19" s="256"/>
    </row>
  </sheetData>
  <sheetProtection sheet="1" objects="1" scenarios="1"/>
  <mergeCells count="15">
    <mergeCell ref="A1:N1"/>
    <mergeCell ref="E6:N6"/>
    <mergeCell ref="E7:N7"/>
    <mergeCell ref="E8:N8"/>
    <mergeCell ref="E10:N10"/>
    <mergeCell ref="E14:N14"/>
    <mergeCell ref="E16:N16"/>
    <mergeCell ref="E19:N19"/>
    <mergeCell ref="E9:N9"/>
    <mergeCell ref="E15:N15"/>
    <mergeCell ref="E13:N13"/>
    <mergeCell ref="E11:N11"/>
    <mergeCell ref="E17:N17"/>
    <mergeCell ref="E12:N12"/>
    <mergeCell ref="E18:N18"/>
  </mergeCells>
  <phoneticPr fontId="2"/>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S118"/>
  <sheetViews>
    <sheetView showGridLines="0" view="pageBreakPreview" topLeftCell="C2" zoomScaleNormal="100" zoomScaleSheetLayoutView="100" workbookViewId="0">
      <selection activeCell="C2" sqref="C2:V2"/>
    </sheetView>
  </sheetViews>
  <sheetFormatPr defaultRowHeight="18.75" x14ac:dyDescent="0.4"/>
  <cols>
    <col min="1" max="1" width="6" hidden="1" customWidth="1"/>
    <col min="2" max="2" width="8.5" hidden="1" customWidth="1"/>
    <col min="3" max="3" width="9.25" bestFit="1" customWidth="1"/>
    <col min="8" max="9" width="5.25" bestFit="1" customWidth="1"/>
    <col min="10" max="10" width="10" customWidth="1"/>
    <col min="11" max="13" width="5.25" customWidth="1"/>
    <col min="14" max="14" width="10" customWidth="1"/>
    <col min="15" max="17" width="5.25" customWidth="1"/>
    <col min="18" max="18" width="6" style="89" customWidth="1"/>
    <col min="19" max="19" width="7.125" customWidth="1"/>
    <col min="20" max="20" width="6.625" customWidth="1"/>
    <col min="21" max="21" width="6.5" customWidth="1"/>
    <col min="22" max="22" width="6.25" customWidth="1"/>
    <col min="23" max="24" width="5.625" customWidth="1"/>
    <col min="25" max="25" width="6.5" customWidth="1"/>
    <col min="26" max="26" width="5.75" style="53" customWidth="1"/>
    <col min="27" max="30" width="13.375" style="89" customWidth="1"/>
    <col min="31" max="31" width="16.125" bestFit="1" customWidth="1"/>
    <col min="32" max="32" width="10.5" bestFit="1" customWidth="1"/>
    <col min="33" max="33" width="9" customWidth="1"/>
    <col min="34" max="36" width="15" customWidth="1"/>
    <col min="37" max="37" width="6.5" bestFit="1" customWidth="1"/>
    <col min="38" max="38" width="4.5" bestFit="1" customWidth="1"/>
    <col min="39" max="39" width="19.75" bestFit="1" customWidth="1"/>
    <col min="40" max="40" width="15.75" customWidth="1"/>
    <col min="41" max="42" width="9" customWidth="1"/>
    <col min="43" max="43" width="54.5" bestFit="1" customWidth="1"/>
    <col min="44" max="44" width="8.875" customWidth="1"/>
    <col min="45" max="45" width="3.5" bestFit="1" customWidth="1"/>
  </cols>
  <sheetData>
    <row r="1" spans="3:29" ht="16.5" hidden="1" customHeight="1" thickBot="1" x14ac:dyDescent="0.45">
      <c r="C1">
        <v>2</v>
      </c>
      <c r="D1">
        <f>C1+1</f>
        <v>3</v>
      </c>
      <c r="E1">
        <f t="shared" ref="E1:V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c r="V1">
        <f t="shared" si="0"/>
        <v>21</v>
      </c>
    </row>
    <row r="2" spans="3:29" ht="38.25" customHeight="1" thickBot="1" x14ac:dyDescent="0.45">
      <c r="C2" s="260" t="s">
        <v>112</v>
      </c>
      <c r="D2" s="261"/>
      <c r="E2" s="261"/>
      <c r="F2" s="261"/>
      <c r="G2" s="261"/>
      <c r="H2" s="261"/>
      <c r="I2" s="261"/>
      <c r="J2" s="261"/>
      <c r="K2" s="261"/>
      <c r="L2" s="261"/>
      <c r="M2" s="261"/>
      <c r="N2" s="261"/>
      <c r="O2" s="261"/>
      <c r="P2" s="261"/>
      <c r="Q2" s="261"/>
      <c r="R2" s="261"/>
      <c r="S2" s="261"/>
      <c r="T2" s="261"/>
      <c r="U2" s="261"/>
      <c r="V2" s="262"/>
    </row>
    <row r="3" spans="3:29" ht="25.5" customHeight="1" x14ac:dyDescent="0.4">
      <c r="C3" s="55" t="s">
        <v>113</v>
      </c>
      <c r="R3"/>
      <c r="V3" s="63"/>
    </row>
    <row r="4" spans="3:29" ht="25.5" customHeight="1" x14ac:dyDescent="0.4">
      <c r="C4" s="55" t="s">
        <v>114</v>
      </c>
      <c r="R4"/>
      <c r="V4" s="56"/>
    </row>
    <row r="5" spans="3:29" ht="25.5" customHeight="1" thickBot="1" x14ac:dyDescent="0.45">
      <c r="C5" s="58" t="s">
        <v>115</v>
      </c>
      <c r="D5" s="59"/>
      <c r="E5" s="59"/>
      <c r="F5" s="59"/>
      <c r="G5" s="59"/>
      <c r="H5" s="59"/>
      <c r="I5" s="59"/>
      <c r="J5" s="59"/>
      <c r="K5" s="59"/>
      <c r="L5" s="59"/>
      <c r="M5" s="59"/>
      <c r="N5" s="59"/>
      <c r="O5" s="59"/>
      <c r="P5" s="59"/>
      <c r="Q5" s="59"/>
      <c r="R5" s="59"/>
      <c r="S5" s="59"/>
      <c r="T5" s="59"/>
      <c r="U5" s="59"/>
      <c r="V5" s="60"/>
    </row>
    <row r="6" spans="3:29" ht="13.5" customHeight="1" x14ac:dyDescent="0.4"/>
    <row r="7" spans="3:29" ht="24.75" thickBot="1" x14ac:dyDescent="0.45">
      <c r="C7" s="266" t="s">
        <v>283</v>
      </c>
      <c r="D7" s="266"/>
      <c r="E7" s="266"/>
      <c r="F7" s="266"/>
      <c r="G7" s="266"/>
      <c r="H7" s="266"/>
      <c r="I7" s="266"/>
      <c r="J7" s="266"/>
      <c r="K7" s="266"/>
      <c r="L7" s="266"/>
      <c r="M7" s="266"/>
      <c r="N7" s="266"/>
      <c r="O7" s="266"/>
      <c r="P7" s="266"/>
      <c r="Q7" s="266"/>
      <c r="R7" s="266"/>
      <c r="S7" s="266"/>
      <c r="T7" s="266"/>
      <c r="U7" s="266"/>
      <c r="V7" s="90"/>
      <c r="W7" s="90"/>
      <c r="X7" s="90"/>
      <c r="Y7" s="90"/>
    </row>
    <row r="8" spans="3:29" x14ac:dyDescent="0.4">
      <c r="C8" s="36" t="s">
        <v>49</v>
      </c>
      <c r="J8" s="36" t="s">
        <v>50</v>
      </c>
      <c r="Q8" s="36" t="s">
        <v>53</v>
      </c>
      <c r="R8"/>
      <c r="AB8" s="143" t="s">
        <v>90</v>
      </c>
      <c r="AC8" s="144"/>
    </row>
    <row r="9" spans="3:29" ht="19.5" x14ac:dyDescent="0.4">
      <c r="C9" s="264" t="s">
        <v>1</v>
      </c>
      <c r="D9" s="264"/>
      <c r="E9" s="264"/>
      <c r="F9" s="265" t="str">
        <f>IF(手順1!E11="","",手順1!E11)</f>
        <v>選択して下さい</v>
      </c>
      <c r="G9" s="265"/>
      <c r="H9" s="265"/>
      <c r="J9" s="10">
        <v>1</v>
      </c>
      <c r="K9" s="265" t="str">
        <f>IF(手順1!K12="","",手順1!K12)</f>
        <v/>
      </c>
      <c r="L9" s="265"/>
      <c r="M9" s="265"/>
      <c r="N9" s="265" t="str">
        <f>IF(手順1!M12="","",手順1!M12)</f>
        <v/>
      </c>
      <c r="O9" s="265"/>
      <c r="P9" s="92"/>
      <c r="Q9" s="265"/>
      <c r="R9" s="265"/>
      <c r="S9" s="91" t="s">
        <v>54</v>
      </c>
      <c r="T9" s="91" t="s">
        <v>55</v>
      </c>
      <c r="U9" s="91" t="s">
        <v>56</v>
      </c>
      <c r="V9" s="89"/>
      <c r="W9" s="89"/>
      <c r="X9" s="89"/>
      <c r="Y9" s="89"/>
      <c r="AB9" s="145" t="s">
        <v>20</v>
      </c>
      <c r="AC9" s="146">
        <v>600</v>
      </c>
    </row>
    <row r="10" spans="3:29" ht="19.5" x14ac:dyDescent="0.4">
      <c r="C10" s="263" t="s">
        <v>3</v>
      </c>
      <c r="D10" s="263"/>
      <c r="E10" s="263"/>
      <c r="F10" s="265" t="str">
        <f>IF(手順1!E12="","",手順1!E12)</f>
        <v>一般・高校</v>
      </c>
      <c r="G10" s="265"/>
      <c r="H10" s="265"/>
      <c r="J10" s="10">
        <v>2</v>
      </c>
      <c r="K10" s="265" t="str">
        <f>IF(手順1!K13="","",手順1!K13)</f>
        <v/>
      </c>
      <c r="L10" s="265"/>
      <c r="M10" s="265"/>
      <c r="N10" s="265" t="str">
        <f>IF(手順1!M13="","",手順1!M13)</f>
        <v/>
      </c>
      <c r="O10" s="265"/>
      <c r="P10" s="93">
        <f>COUNTA(手順2!$B12:$B107)</f>
        <v>0</v>
      </c>
      <c r="Q10" s="265" t="s">
        <v>40</v>
      </c>
      <c r="R10" s="265"/>
      <c r="S10" s="91">
        <f>COUNTA(手順2!I$12:I$107)+COUNTA(手順2!M$12:M$107)</f>
        <v>0</v>
      </c>
      <c r="T10" s="91">
        <f>IFERROR(VLOOKUP(F10,AB9:AC12,2,FALSE),"")</f>
        <v>600</v>
      </c>
      <c r="U10" s="91">
        <f>IF(P10=0,0,T10*S10)</f>
        <v>0</v>
      </c>
      <c r="V10" s="89"/>
      <c r="W10" s="89"/>
      <c r="X10" s="89"/>
      <c r="Y10" s="89"/>
      <c r="AB10" s="145" t="s">
        <v>21</v>
      </c>
      <c r="AC10" s="146">
        <v>400</v>
      </c>
    </row>
    <row r="11" spans="3:29" ht="19.5" x14ac:dyDescent="0.4">
      <c r="C11" s="264" t="s">
        <v>5</v>
      </c>
      <c r="D11" s="264"/>
      <c r="E11" s="264"/>
      <c r="F11" s="265" t="str">
        <f>IF(手順1!E13="","",手順1!E13)</f>
        <v/>
      </c>
      <c r="G11" s="265"/>
      <c r="H11" s="265"/>
      <c r="J11" s="10">
        <v>3</v>
      </c>
      <c r="K11" s="265" t="str">
        <f>IF(手順1!K14="","",手順1!K14)</f>
        <v/>
      </c>
      <c r="L11" s="265"/>
      <c r="M11" s="265"/>
      <c r="N11" s="265" t="str">
        <f>IF(手順1!M14="","",手順1!M14)</f>
        <v/>
      </c>
      <c r="O11" s="265"/>
      <c r="P11" s="93">
        <f>COUNTA(手順3!$B12:$B107)</f>
        <v>0</v>
      </c>
      <c r="Q11" s="265" t="s">
        <v>43</v>
      </c>
      <c r="R11" s="265"/>
      <c r="S11" s="91">
        <f>COUNTA(手順3!I$12:I$107)+COUNTA(手順3!M$12:M$107)</f>
        <v>0</v>
      </c>
      <c r="T11" s="91">
        <f>IFERROR(VLOOKUP(F10,AB9:AC12,2,FALSE),"")</f>
        <v>600</v>
      </c>
      <c r="U11" s="91">
        <f>IF(P11=0,0,T11*S11)</f>
        <v>0</v>
      </c>
      <c r="V11" s="89"/>
      <c r="W11" s="89"/>
      <c r="X11" s="89"/>
      <c r="Y11" s="89"/>
      <c r="AB11" s="145" t="s">
        <v>22</v>
      </c>
      <c r="AC11" s="146">
        <v>100</v>
      </c>
    </row>
    <row r="12" spans="3:29" ht="19.5" x14ac:dyDescent="0.4">
      <c r="C12" s="264" t="s">
        <v>2</v>
      </c>
      <c r="D12" s="264"/>
      <c r="E12" s="264"/>
      <c r="F12" s="265" t="str">
        <f>IF(手順1!E14="","",手順1!E14)</f>
        <v/>
      </c>
      <c r="G12" s="265"/>
      <c r="H12" s="265"/>
      <c r="J12" s="10">
        <v>4</v>
      </c>
      <c r="K12" s="265" t="str">
        <f>IF(手順1!K15="","",手順1!K15)</f>
        <v/>
      </c>
      <c r="L12" s="265"/>
      <c r="M12" s="265"/>
      <c r="N12" s="265" t="str">
        <f>IF(手順1!M15="","",手順1!M15)</f>
        <v/>
      </c>
      <c r="O12" s="265"/>
      <c r="P12" s="94"/>
      <c r="Q12" s="265" t="s">
        <v>52</v>
      </c>
      <c r="R12" s="265"/>
      <c r="S12" s="91">
        <f>COUNTIF(手順2!Z10:'手順2'!AA10,"&gt;"&amp;0)+COUNTIF(手順3!AD10:'手順3'!AE10,"&gt;"&amp;0)</f>
        <v>0</v>
      </c>
      <c r="T12" s="91">
        <f>AC12</f>
        <v>1000</v>
      </c>
      <c r="U12" s="91">
        <f t="shared" ref="U12" si="1">T12*S12</f>
        <v>0</v>
      </c>
      <c r="V12" s="89"/>
      <c r="W12" s="89"/>
      <c r="X12" s="89"/>
      <c r="Y12" s="89"/>
      <c r="AB12" s="145" t="s">
        <v>52</v>
      </c>
      <c r="AC12" s="146">
        <v>1000</v>
      </c>
    </row>
    <row r="13" spans="3:29" ht="19.5" thickBot="1" x14ac:dyDescent="0.45">
      <c r="P13" s="93">
        <f>SUM(P10:P11)</f>
        <v>0</v>
      </c>
      <c r="Q13" s="170" t="s">
        <v>138</v>
      </c>
      <c r="R13" s="170"/>
      <c r="S13" s="91">
        <f>手順1!E15</f>
        <v>0</v>
      </c>
      <c r="T13" s="127">
        <f>AC13</f>
        <v>500</v>
      </c>
      <c r="U13" s="127">
        <f>T13*S13</f>
        <v>0</v>
      </c>
      <c r="V13" s="74"/>
      <c r="W13" s="74"/>
      <c r="X13" s="74"/>
      <c r="Y13" s="74"/>
      <c r="AB13" s="147" t="s">
        <v>138</v>
      </c>
      <c r="AC13" s="148">
        <v>500</v>
      </c>
    </row>
    <row r="14" spans="3:29" x14ac:dyDescent="0.4">
      <c r="P14" s="93"/>
      <c r="Q14" s="271" t="s">
        <v>57</v>
      </c>
      <c r="R14" s="271"/>
      <c r="S14" s="271">
        <f>SUM(U10:U13)</f>
        <v>0</v>
      </c>
      <c r="T14" s="271"/>
      <c r="U14" s="271"/>
      <c r="V14" s="74"/>
      <c r="W14" s="74"/>
      <c r="X14" s="74"/>
      <c r="Y14" s="74"/>
    </row>
    <row r="15" spans="3:29" x14ac:dyDescent="0.4">
      <c r="C15" s="36" t="s">
        <v>51</v>
      </c>
    </row>
    <row r="16" spans="3:29" ht="20.25" thickBot="1" x14ac:dyDescent="0.45">
      <c r="C16" s="267" t="s">
        <v>14</v>
      </c>
      <c r="D16" s="263" t="s">
        <v>8</v>
      </c>
      <c r="E16" s="263"/>
      <c r="F16" s="263" t="s">
        <v>9</v>
      </c>
      <c r="G16" s="263"/>
      <c r="H16" s="263" t="s">
        <v>13</v>
      </c>
      <c r="I16" s="267" t="s">
        <v>12</v>
      </c>
      <c r="J16" s="263" t="s">
        <v>30</v>
      </c>
      <c r="K16" s="263"/>
      <c r="L16" s="263"/>
      <c r="M16" s="263"/>
      <c r="N16" s="263" t="s">
        <v>512</v>
      </c>
      <c r="O16" s="263"/>
      <c r="P16" s="263"/>
      <c r="Q16" s="263"/>
      <c r="R16" s="101" t="s">
        <v>335</v>
      </c>
      <c r="S16" s="120"/>
      <c r="T16" s="263" t="s">
        <v>336</v>
      </c>
      <c r="U16" s="263"/>
      <c r="V16" s="263"/>
      <c r="W16" s="269"/>
      <c r="X16" s="270"/>
      <c r="Y16" s="270"/>
      <c r="Z16" s="95"/>
      <c r="AA16" s="95"/>
      <c r="AB16" s="95"/>
      <c r="AC16" s="95"/>
    </row>
    <row r="17" spans="1:45" ht="33" x14ac:dyDescent="0.4">
      <c r="C17" s="268"/>
      <c r="D17" s="96" t="s">
        <v>7</v>
      </c>
      <c r="E17" s="96" t="s">
        <v>6</v>
      </c>
      <c r="F17" s="96" t="s">
        <v>10</v>
      </c>
      <c r="G17" s="96" t="s">
        <v>11</v>
      </c>
      <c r="H17" s="268"/>
      <c r="I17" s="268"/>
      <c r="J17" s="96" t="s">
        <v>31</v>
      </c>
      <c r="K17" s="97" t="s">
        <v>32</v>
      </c>
      <c r="L17" s="98" t="s">
        <v>37</v>
      </c>
      <c r="M17" s="99" t="s">
        <v>82</v>
      </c>
      <c r="N17" s="96" t="s">
        <v>31</v>
      </c>
      <c r="O17" s="97" t="s">
        <v>32</v>
      </c>
      <c r="P17" s="98" t="s">
        <v>37</v>
      </c>
      <c r="Q17" s="99" t="s">
        <v>82</v>
      </c>
      <c r="R17" s="116" t="s">
        <v>38</v>
      </c>
      <c r="S17" s="118"/>
      <c r="T17" s="100" t="s">
        <v>32</v>
      </c>
      <c r="U17" s="100" t="s">
        <v>33</v>
      </c>
      <c r="V17" s="101" t="s">
        <v>34</v>
      </c>
      <c r="W17" s="121"/>
      <c r="X17" s="118"/>
      <c r="Y17" s="102"/>
      <c r="Z17" s="102"/>
      <c r="AA17" s="149" t="s">
        <v>141</v>
      </c>
      <c r="AB17" s="149" t="s">
        <v>142</v>
      </c>
      <c r="AC17" s="149" t="s">
        <v>139</v>
      </c>
      <c r="AD17" s="149" t="s">
        <v>140</v>
      </c>
      <c r="AE17" s="103" t="s">
        <v>0</v>
      </c>
      <c r="AF17" s="104" t="s">
        <v>73</v>
      </c>
      <c r="AG17" s="104" t="s">
        <v>58</v>
      </c>
      <c r="AH17" s="104" t="s">
        <v>59</v>
      </c>
      <c r="AI17" s="104" t="s">
        <v>60</v>
      </c>
      <c r="AJ17" s="104" t="s">
        <v>61</v>
      </c>
      <c r="AK17" s="104" t="s">
        <v>62</v>
      </c>
      <c r="AL17" s="104" t="s">
        <v>63</v>
      </c>
      <c r="AM17" s="104" t="s">
        <v>64</v>
      </c>
      <c r="AN17" s="104" t="s">
        <v>67</v>
      </c>
      <c r="AO17" s="105" t="s">
        <v>109</v>
      </c>
      <c r="AQ17" s="106" t="s">
        <v>91</v>
      </c>
    </row>
    <row r="18" spans="1:45" x14ac:dyDescent="0.4">
      <c r="A18">
        <v>1</v>
      </c>
      <c r="B18" t="str">
        <f>IF(手順2!A12=手順５!A18,手順５!A18,手順3!A12)</f>
        <v/>
      </c>
      <c r="C18" s="10" t="str">
        <f>IFERROR(VLOOKUP($B18,手順2!$A$12:$T$107,C$1,FALSE),"")&amp;IFERROR(VLOOKUP($B18,手順3!$A$12:$U$107,C$1,FALSE),"")</f>
        <v/>
      </c>
      <c r="D18" s="10" t="str">
        <f>IFERROR(VLOOKUP($B18,手順2!$A$12:$T$107,D$1,FALSE),"")&amp;IFERROR(VLOOKUP($B18,手順3!$A$12:$U$107,D$1,FALSE),"")</f>
        <v/>
      </c>
      <c r="E18" s="10" t="str">
        <f>IFERROR(VLOOKUP($B18,手順2!$A$12:$T$107,E$1,FALSE),"")&amp;IFERROR(VLOOKUP($B18,手順3!$A$12:$U$107,E$1,FALSE),"")</f>
        <v/>
      </c>
      <c r="F18" s="10" t="str">
        <f>IFERROR(VLOOKUP($B18,手順2!$A$12:$T$107,F$1,FALSE),"")&amp;IFERROR(VLOOKUP($B18,手順3!$A$12:$U$107,F$1,FALSE),"")</f>
        <v/>
      </c>
      <c r="G18" s="10" t="str">
        <f>IFERROR(VLOOKUP($B18,手順2!$A$12:$T$107,G$1,FALSE),"")&amp;IFERROR(VLOOKUP($B18,手順3!$A$12:$U$107,G$1,FALSE),"")</f>
        <v/>
      </c>
      <c r="H18" s="10" t="str">
        <f>IFERROR(VLOOKUP($B18,手順2!$A$12:$T$107,H$1,FALSE),"")&amp;IFERROR(VLOOKUP($B18,手順3!$A$12:$U$107,H$1,FALSE),"")</f>
        <v/>
      </c>
      <c r="I18" s="10" t="str">
        <f>IFERROR(VLOOKUP($B18,手順2!$A$12:$T$107,I$1,FALSE),"")&amp;IFERROR(VLOOKUP($B18,手順3!$A$12:$U$107,I$1,FALSE),"")</f>
        <v/>
      </c>
      <c r="J18" s="88" t="str">
        <f>IFERROR(VLOOKUP($B18,手順2!$A$12:$P$107,J$1,FALSE),"")&amp;IFERROR(VLOOKUP($B18,手順3!$A$12:$U$107,J$1,FALSE),"")</f>
        <v/>
      </c>
      <c r="K18" s="141" t="str">
        <f>IF(J18="","",IF(IFERROR(VLOOKUP($B18,手順2!$A$12:$P$107,K$1,FALSE),"")&amp;IFERROR(VLOOKUP($B18,手順3!$A$12:$U$107,K$1,FALSE),"")="",0,IFERROR(VLOOKUP($B18,手順2!$A$12:$P$107,K$1,FALSE),"")&amp;IFERROR(VLOOKUP($B18,手順3!$A$12:$U$107,K$1,FALSE),"")))</f>
        <v/>
      </c>
      <c r="L18" s="141" t="str">
        <f>IF(K18="","",IF(IFERROR(VLOOKUP($B18,手順2!$A$12:$P$107,L$1,FALSE),"")&amp;IFERROR(VLOOKUP($B18,手順3!$A$12:$U$107,L$1,FALSE),"")="",0,IFERROR(VLOOKUP($B18,手順2!$A$12:$P$107,L$1,FALSE),"")&amp;IFERROR(VLOOKUP($B18,手順3!$A$12:$U$107,L$1,FALSE),"")))</f>
        <v/>
      </c>
      <c r="M18" s="141" t="str">
        <f>IF(L18="","",IF(IFERROR(VLOOKUP($B18,手順2!$A$12:$P$107,M$1,FALSE),"")&amp;IFERROR(VLOOKUP($B18,手順3!$A$12:$U$107,M$1,FALSE),"")="",0,IFERROR(VLOOKUP($B18,手順2!$A$12:$P$107,M$1,FALSE),"")&amp;IFERROR(VLOOKUP($B18,手順3!$A$12:$U$107,M$1,FALSE),"")))</f>
        <v/>
      </c>
      <c r="N18" s="88" t="str">
        <f>IFERROR(VLOOKUP($B18,手順2!$A$12:$P$107,N$1,FALSE),"")&amp;IFERROR(VLOOKUP($B18,手順3!$A$12:$U$107,N$1,FALSE),"")</f>
        <v/>
      </c>
      <c r="O18" s="141" t="str">
        <f>IF(N18="","",IF(IFERROR(VLOOKUP($B18,手順2!$A$12:$P$107,O$1,FALSE),"")&amp;IFERROR(VLOOKUP($B18,手順3!$A$12:$U$107,O$1,FALSE),"")="",0,IFERROR(VLOOKUP($B18,手順2!$A$12:$P$107,O$1,FALSE),"")&amp;IFERROR(VLOOKUP($B18,手順3!$A$12:$U$107,O$1,FALSE),"")))</f>
        <v/>
      </c>
      <c r="P18" s="141" t="str">
        <f>IF(O18="","",IF(IFERROR(VLOOKUP($B18,手順2!$A$12:$P$107,P$1,FALSE),"")&amp;IFERROR(VLOOKUP($B18,手順3!$A$12:$U$107,P$1,FALSE),"")="",0,IFERROR(VLOOKUP($B18,手順2!$A$12:$P$107,P$1,FALSE),"")&amp;IFERROR(VLOOKUP($B18,手順3!$A$12:$U$107,P$1,FALSE),"")))</f>
        <v/>
      </c>
      <c r="Q18" s="141" t="str">
        <f>IF(P18="","",IF(IFERROR(VLOOKUP($B18,手順2!$A$12:$P$107,Q$1,FALSE),"")&amp;IFERROR(VLOOKUP($B18,手順3!$A$12:$U$107,Q$1,FALSE),"")="",0,IFERROR(VLOOKUP($B18,手順2!$A$12:$P$107,Q$1,FALSE),"")&amp;IFERROR(VLOOKUP($B18,手順3!$A$12:$U$107,Q$1,FALSE),"")))</f>
        <v/>
      </c>
      <c r="R18" s="88" t="str">
        <f>IFERROR(VLOOKUP($B18,手順2!$A$12:$Q$107,R$1,FALSE),"")&amp;IFERROR(VLOOKUP($B18,手順3!$A$12:$U$107,R$1,FALSE),"")</f>
        <v/>
      </c>
      <c r="S18" s="119" t="s">
        <v>143</v>
      </c>
      <c r="T18" s="91" t="str">
        <f>IF(手順2!T12="","",IF(手順2!S12="",0,手順2!S12))</f>
        <v/>
      </c>
      <c r="U18" s="91" t="str">
        <f>IF(手順2!T12="","",手順2!T12)</f>
        <v/>
      </c>
      <c r="V18" s="91" t="str">
        <f>IF(手順2!U12="","",手順2!U12)</f>
        <v/>
      </c>
      <c r="W18" s="122"/>
      <c r="X18" s="89"/>
      <c r="Y18" s="89"/>
      <c r="Z18" s="89"/>
      <c r="AA18" s="149" t="str">
        <f>IF($AE18="","",COUNTIF($AO$18:$AO18,AA$17))</f>
        <v/>
      </c>
      <c r="AB18" s="149" t="str">
        <f>IF($AE18="","",COUNTIF($AO$18:$AO18,AB$17))</f>
        <v/>
      </c>
      <c r="AC18" s="149" t="str">
        <f>IF($AE18="","",COUNTIF($AO$18:$AO18,AC$17))</f>
        <v/>
      </c>
      <c r="AD18" s="149" t="str">
        <f>IF($AE18="","",COUNTIF($AO$18:$AO18,AD$17))</f>
        <v/>
      </c>
      <c r="AE18" s="107" t="str">
        <f t="shared" ref="AE18:AE49" si="2">IF(C18="","",$F$9)</f>
        <v/>
      </c>
      <c r="AF18" s="108" t="str">
        <f>IF(AE18="","",AI18*100000000+AK18*100+RIGHT(AL18,2))</f>
        <v/>
      </c>
      <c r="AG18" s="38" t="str">
        <f t="shared" ref="AG18:AG49" si="3">IF(C18="","",IF(LEN(D18)+LEN(E18)&lt;4,D18&amp;"    "&amp;E18&amp;"("&amp;H18&amp;")",IF(LEN(D18)+LEN(E18)&gt;4,D18&amp;E18&amp;"("&amp;H18&amp;")",D18&amp;"  "&amp;E18&amp;"("&amp;H18&amp;")")))</f>
        <v/>
      </c>
      <c r="AH18" s="108" t="str">
        <f t="shared" ref="AH18:AH49" si="4">IF(C18="","",F18&amp;" "&amp;G18)</f>
        <v/>
      </c>
      <c r="AI18" s="108" t="str">
        <f t="shared" ref="AI18:AI49" si="5">IF(C18="","",IF(I18="男",1,2))</f>
        <v/>
      </c>
      <c r="AJ18" s="108" t="str">
        <f t="shared" ref="AJ18:AJ49" si="6">IF(C18="","",28)</f>
        <v/>
      </c>
      <c r="AK18" s="108" t="str">
        <f t="shared" ref="AK18:AK49" si="7">IF(C18="","",LEFT(AE18,6))</f>
        <v/>
      </c>
      <c r="AL18" s="108" t="str">
        <f t="shared" ref="AL18:AL49" si="8">IF(C18="","",C18)</f>
        <v/>
      </c>
      <c r="AM18" s="108" t="str">
        <f>IF(J18="","",IF(VLOOKUP(J18,$AQ$18:$AS$102,3,FALSE)&gt;=71,VLOOKUP(J18,$AQ$18:$AS$102,2,FALSE)&amp;TEXT(L18,"00")&amp;TEXT(M18,"00"),VLOOKUP(J18,$AQ$18:$AS$102,2,FALSE)&amp;TEXT(K18,"00")&amp;TEXT(L18,"00")&amp;TEXT(M18,"00")))</f>
        <v/>
      </c>
      <c r="AN18" s="108" t="str">
        <f>IF(N18="","",IF(VLOOKUP(N18,$AQ$18:$AS$102,3,FALSE)&gt;=71,VLOOKUP(N18,$AQ$18:$AS$102,2,FALSE)&amp;TEXT(P18,"00")&amp;TEXT(Q18,"00"),VLOOKUP(N18,$AQ$18:$AS$102,2,FALSE)&amp;TEXT(O18,"00")&amp;TEXT(P18,"00")&amp;TEXT(Q18,"00")))</f>
        <v/>
      </c>
      <c r="AO18" s="109" t="str">
        <f>IF(R18="","",R18)</f>
        <v/>
      </c>
      <c r="AP18" t="str">
        <f>TEXT(L18,"00")</f>
        <v/>
      </c>
      <c r="AQ18" t="str">
        <f>種目情報!A1</f>
        <v>【一般高校男子】</v>
      </c>
      <c r="AR18">
        <f>種目情報!B1</f>
        <v>0</v>
      </c>
      <c r="AS18">
        <f>種目情報!C1</f>
        <v>0</v>
      </c>
    </row>
    <row r="19" spans="1:45" ht="19.5" x14ac:dyDescent="0.4">
      <c r="A19">
        <v>2</v>
      </c>
      <c r="B19" t="str">
        <f>IFERROR(IF(B18=手順3!$A$11,"",IF(B18&lt;=100,IF(手順2!A13=手順５!A19,手順５!A19,手順3!$A$12),B18+1)),"")</f>
        <v/>
      </c>
      <c r="C19" s="10" t="str">
        <f>IFERROR(VLOOKUP($B19,手順2!$A$12:$T$107,C$1,FALSE),"")&amp;IFERROR(VLOOKUP($B19,手順3!$A$12:$U$107,C$1,FALSE),"")</f>
        <v/>
      </c>
      <c r="D19" s="10" t="str">
        <f>IFERROR(VLOOKUP($B19,手順2!$A$12:$T$107,D$1,FALSE),"")&amp;IFERROR(VLOOKUP($B19,手順3!$A$12:$U$107,D$1,FALSE),"")</f>
        <v/>
      </c>
      <c r="E19" s="10" t="str">
        <f>IFERROR(VLOOKUP($B19,手順2!$A$12:$T$107,E$1,FALSE),"")&amp;IFERROR(VLOOKUP($B19,手順3!$A$12:$U$107,E$1,FALSE),"")</f>
        <v/>
      </c>
      <c r="F19" s="10" t="str">
        <f>IFERROR(VLOOKUP($B19,手順2!$A$12:$T$107,F$1,FALSE),"")&amp;IFERROR(VLOOKUP($B19,手順3!$A$12:$U$107,F$1,FALSE),"")</f>
        <v/>
      </c>
      <c r="G19" s="10" t="str">
        <f>IFERROR(VLOOKUP($B19,手順2!$A$12:$T$107,G$1,FALSE),"")&amp;IFERROR(VLOOKUP($B19,手順3!$A$12:$U$107,G$1,FALSE),"")</f>
        <v/>
      </c>
      <c r="H19" s="10" t="str">
        <f>IFERROR(VLOOKUP($B19,手順2!$A$12:$T$107,H$1,FALSE),"")&amp;IFERROR(VLOOKUP($B19,手順3!$A$12:$U$107,H$1,FALSE),"")</f>
        <v/>
      </c>
      <c r="I19" s="10" t="str">
        <f>IFERROR(VLOOKUP($B19,手順2!$A$12:$T$107,I$1,FALSE),"")&amp;IFERROR(VLOOKUP($B19,手順3!$A$12:$U$107,I$1,FALSE),"")</f>
        <v/>
      </c>
      <c r="J19" s="88" t="str">
        <f>IFERROR(VLOOKUP($B19,手順2!$A$12:$P$107,J$1,FALSE),"")&amp;IFERROR(VLOOKUP($B19,手順3!$A$12:$U$107,J$1,FALSE),"")</f>
        <v/>
      </c>
      <c r="K19" s="141" t="str">
        <f>IF(J19="","",IF(IFERROR(VLOOKUP($B19,手順2!$A$12:$P$107,K$1,FALSE),"")&amp;IFERROR(VLOOKUP($B19,手順3!$A$12:$U$107,K$1,FALSE),"")="",0,IFERROR(VLOOKUP($B19,手順2!$A$12:$P$107,K$1,FALSE),"")&amp;IFERROR(VLOOKUP($B19,手順3!$A$12:$U$107,K$1,FALSE),"")))</f>
        <v/>
      </c>
      <c r="L19" s="141" t="str">
        <f>IF(K19="","",IF(IFERROR(VLOOKUP($B19,手順2!$A$12:$P$107,L$1,FALSE),"")&amp;IFERROR(VLOOKUP($B19,手順3!$A$12:$U$107,L$1,FALSE),"")="",0,IFERROR(VLOOKUP($B19,手順2!$A$12:$P$107,L$1,FALSE),"")&amp;IFERROR(VLOOKUP($B19,手順3!$A$12:$U$107,L$1,FALSE),"")))</f>
        <v/>
      </c>
      <c r="M19" s="141" t="str">
        <f>IF(L19="","",IF(IFERROR(VLOOKUP($B19,手順2!$A$12:$P$107,M$1,FALSE),"")&amp;IFERROR(VLOOKUP($B19,手順3!$A$12:$U$107,M$1,FALSE),"")="",0,IFERROR(VLOOKUP($B19,手順2!$A$12:$P$107,M$1,FALSE),"")&amp;IFERROR(VLOOKUP($B19,手順3!$A$12:$U$107,M$1,FALSE),"")))</f>
        <v/>
      </c>
      <c r="N19" s="88" t="str">
        <f>IFERROR(VLOOKUP($B19,手順2!$A$12:$P$107,N$1,FALSE),"")&amp;IFERROR(VLOOKUP($B19,手順3!$A$12:$U$107,N$1,FALSE),"")</f>
        <v/>
      </c>
      <c r="O19" s="141" t="str">
        <f>IF(N19="","",IF(IFERROR(VLOOKUP($B19,手順2!$A$12:$P$107,O$1,FALSE),"")&amp;IFERROR(VLOOKUP($B19,手順3!$A$12:$U$107,O$1,FALSE),"")="",0,IFERROR(VLOOKUP($B19,手順2!$A$12:$P$107,O$1,FALSE),"")&amp;IFERROR(VLOOKUP($B19,手順3!$A$12:$U$107,O$1,FALSE),"")))</f>
        <v/>
      </c>
      <c r="P19" s="141" t="str">
        <f>IF(O19="","",IF(IFERROR(VLOOKUP($B19,手順2!$A$12:$P$107,P$1,FALSE),"")&amp;IFERROR(VLOOKUP($B19,手順3!$A$12:$U$107,P$1,FALSE),"")="",0,IFERROR(VLOOKUP($B19,手順2!$A$12:$P$107,P$1,FALSE),"")&amp;IFERROR(VLOOKUP($B19,手順3!$A$12:$U$107,P$1,FALSE),"")))</f>
        <v/>
      </c>
      <c r="Q19" s="141" t="str">
        <f>IF(P19="","",IF(IFERROR(VLOOKUP($B19,手順2!$A$12:$P$107,Q$1,FALSE),"")&amp;IFERROR(VLOOKUP($B19,手順3!$A$12:$U$107,Q$1,FALSE),"")="",0,IFERROR(VLOOKUP($B19,手順2!$A$12:$P$107,Q$1,FALSE),"")&amp;IFERROR(VLOOKUP($B19,手順3!$A$12:$U$107,Q$1,FALSE),"")))</f>
        <v/>
      </c>
      <c r="R19" s="88" t="str">
        <f>IFERROR(VLOOKUP($B19,手順2!$A$12:$Q$107,R$1,FALSE),"")&amp;IFERROR(VLOOKUP($B19,手順3!$A$12:$U$107,R$1,FALSE),"")</f>
        <v/>
      </c>
      <c r="S19" s="119" t="s">
        <v>144</v>
      </c>
      <c r="T19" s="91" t="str">
        <f>IF(手順2!T13="","",IF(手順2!S13="",0,手順2!S13))</f>
        <v/>
      </c>
      <c r="U19" s="91" t="str">
        <f>IF(手順2!T13="","",手順2!T13)</f>
        <v/>
      </c>
      <c r="V19" s="91" t="str">
        <f>IF(手順2!U13="","",手順2!U13)</f>
        <v/>
      </c>
      <c r="W19" s="269"/>
      <c r="X19" s="270"/>
      <c r="Y19" s="270"/>
      <c r="Z19" s="95"/>
      <c r="AA19" s="149" t="str">
        <f>IF($AE19="","",COUNTIF($AO$18:$AO19,AA$17))</f>
        <v/>
      </c>
      <c r="AB19" s="149" t="str">
        <f>IF($AE19="","",COUNTIF($AO$18:$AO19,AB$17))</f>
        <v/>
      </c>
      <c r="AC19" s="149" t="str">
        <f>IF($AE19="","",COUNTIF($AO$18:$AO19,AC$17))</f>
        <v/>
      </c>
      <c r="AD19" s="149" t="str">
        <f>IF($AE19="","",COUNTIF($AO$18:$AO19,AD$17))</f>
        <v/>
      </c>
      <c r="AE19" s="107" t="str">
        <f t="shared" si="2"/>
        <v/>
      </c>
      <c r="AF19" s="108" t="str">
        <f t="shared" ref="AF19:AF82" si="9">IF(AE19="","",AI19*100000000+AK19*100+RIGHT(AL19,2))</f>
        <v/>
      </c>
      <c r="AG19" s="38" t="str">
        <f t="shared" si="3"/>
        <v/>
      </c>
      <c r="AH19" s="108" t="str">
        <f t="shared" si="4"/>
        <v/>
      </c>
      <c r="AI19" s="108" t="str">
        <f t="shared" si="5"/>
        <v/>
      </c>
      <c r="AJ19" s="108" t="str">
        <f t="shared" si="6"/>
        <v/>
      </c>
      <c r="AK19" s="108" t="str">
        <f t="shared" si="7"/>
        <v/>
      </c>
      <c r="AL19" s="108" t="str">
        <f t="shared" si="8"/>
        <v/>
      </c>
      <c r="AM19" s="108" t="str">
        <f t="shared" ref="AM19:AM82" si="10">IF(J19="","",IF(VLOOKUP(J19,$AQ$18:$AS$102,3,FALSE)&gt;=71,VLOOKUP(J19,$AQ$18:$AS$102,2,FALSE)&amp;TEXT(L19,"00")&amp;TEXT(M19,"00"),VLOOKUP(J19,$AQ$18:$AS$102,2,FALSE)&amp;TEXT(K19,"00")&amp;TEXT(L19,"00")&amp;TEXT(M19,"00")))</f>
        <v/>
      </c>
      <c r="AN19" s="108" t="str">
        <f t="shared" ref="AN19:AN82" si="11">IF(N19="","",IF(VLOOKUP(N19,$AQ$18:$AS$102,3,FALSE)&gt;=71,VLOOKUP(N19,$AQ$18:$AS$102,2,FALSE)&amp;TEXT(P19,"00")&amp;TEXT(Q19,"00"),VLOOKUP(N19,$AQ$18:$AS$102,2,FALSE)&amp;TEXT(O19,"00")&amp;TEXT(P19,"00")&amp;TEXT(Q19,"00")))</f>
        <v/>
      </c>
      <c r="AO19" s="109" t="str">
        <f t="shared" ref="AO19:AO82" si="12">IF(R19="","",R19)</f>
        <v/>
      </c>
      <c r="AQ19" t="str">
        <f>種目情報!A2</f>
        <v>一高男100ｍ</v>
      </c>
      <c r="AR19" t="str">
        <f>種目情報!B2</f>
        <v>00202 0</v>
      </c>
      <c r="AS19">
        <f>種目情報!C2</f>
        <v>2</v>
      </c>
    </row>
    <row r="20" spans="1:45" ht="19.5" x14ac:dyDescent="0.4">
      <c r="A20">
        <v>3</v>
      </c>
      <c r="B20" t="str">
        <f>IFERROR(IF(B19=手順3!$A$11,"",IF(B19&lt;=100,IF(手順2!A14=手順５!A20,手順５!A20,手順3!$A$12),B19+1)),"")</f>
        <v/>
      </c>
      <c r="C20" s="10" t="str">
        <f>IFERROR(VLOOKUP($B20,手順2!$A$12:$T$107,C$1,FALSE),"")&amp;IFERROR(VLOOKUP($B20,手順3!$A$12:$U$107,C$1,FALSE),"")</f>
        <v/>
      </c>
      <c r="D20" s="10" t="str">
        <f>IFERROR(VLOOKUP($B20,手順2!$A$12:$T$107,D$1,FALSE),"")&amp;IFERROR(VLOOKUP($B20,手順3!$A$12:$U$107,D$1,FALSE),"")</f>
        <v/>
      </c>
      <c r="E20" s="10" t="str">
        <f>IFERROR(VLOOKUP($B20,手順2!$A$12:$T$107,E$1,FALSE),"")&amp;IFERROR(VLOOKUP($B20,手順3!$A$12:$U$107,E$1,FALSE),"")</f>
        <v/>
      </c>
      <c r="F20" s="10" t="str">
        <f>IFERROR(VLOOKUP($B20,手順2!$A$12:$T$107,F$1,FALSE),"")&amp;IFERROR(VLOOKUP($B20,手順3!$A$12:$U$107,F$1,FALSE),"")</f>
        <v/>
      </c>
      <c r="G20" s="10" t="str">
        <f>IFERROR(VLOOKUP($B20,手順2!$A$12:$T$107,G$1,FALSE),"")&amp;IFERROR(VLOOKUP($B20,手順3!$A$12:$U$107,G$1,FALSE),"")</f>
        <v/>
      </c>
      <c r="H20" s="10" t="str">
        <f>IFERROR(VLOOKUP($B20,手順2!$A$12:$T$107,H$1,FALSE),"")&amp;IFERROR(VLOOKUP($B20,手順3!$A$12:$U$107,H$1,FALSE),"")</f>
        <v/>
      </c>
      <c r="I20" s="10" t="str">
        <f>IFERROR(VLOOKUP($B20,手順2!$A$12:$T$107,I$1,FALSE),"")&amp;IFERROR(VLOOKUP($B20,手順3!$A$12:$U$107,I$1,FALSE),"")</f>
        <v/>
      </c>
      <c r="J20" s="88" t="str">
        <f>IFERROR(VLOOKUP($B20,手順2!$A$12:$P$107,J$1,FALSE),"")&amp;IFERROR(VLOOKUP($B20,手順3!$A$12:$U$107,J$1,FALSE),"")</f>
        <v/>
      </c>
      <c r="K20" s="141" t="str">
        <f>IF(J20="","",IF(IFERROR(VLOOKUP($B20,手順2!$A$12:$P$107,K$1,FALSE),"")&amp;IFERROR(VLOOKUP($B20,手順3!$A$12:$U$107,K$1,FALSE),"")="",0,IFERROR(VLOOKUP($B20,手順2!$A$12:$P$107,K$1,FALSE),"")&amp;IFERROR(VLOOKUP($B20,手順3!$A$12:$U$107,K$1,FALSE),"")))</f>
        <v/>
      </c>
      <c r="L20" s="141" t="str">
        <f>IF(K20="","",IF(IFERROR(VLOOKUP($B20,手順2!$A$12:$P$107,L$1,FALSE),"")&amp;IFERROR(VLOOKUP($B20,手順3!$A$12:$U$107,L$1,FALSE),"")="",0,IFERROR(VLOOKUP($B20,手順2!$A$12:$P$107,L$1,FALSE),"")&amp;IFERROR(VLOOKUP($B20,手順3!$A$12:$U$107,L$1,FALSE),"")))</f>
        <v/>
      </c>
      <c r="M20" s="141" t="str">
        <f>IF(L20="","",IF(IFERROR(VLOOKUP($B20,手順2!$A$12:$P$107,M$1,FALSE),"")&amp;IFERROR(VLOOKUP($B20,手順3!$A$12:$U$107,M$1,FALSE),"")="",0,IFERROR(VLOOKUP($B20,手順2!$A$12:$P$107,M$1,FALSE),"")&amp;IFERROR(VLOOKUP($B20,手順3!$A$12:$U$107,M$1,FALSE),"")))</f>
        <v/>
      </c>
      <c r="N20" s="88" t="str">
        <f>IFERROR(VLOOKUP($B20,手順2!$A$12:$P$107,N$1,FALSE),"")&amp;IFERROR(VLOOKUP($B20,手順3!$A$12:$U$107,N$1,FALSE),"")</f>
        <v/>
      </c>
      <c r="O20" s="141" t="str">
        <f>IF(N20="","",IF(IFERROR(VLOOKUP($B20,手順2!$A$12:$P$107,O$1,FALSE),"")&amp;IFERROR(VLOOKUP($B20,手順3!$A$12:$U$107,O$1,FALSE),"")="",0,IFERROR(VLOOKUP($B20,手順2!$A$12:$P$107,O$1,FALSE),"")&amp;IFERROR(VLOOKUP($B20,手順3!$A$12:$U$107,O$1,FALSE),"")))</f>
        <v/>
      </c>
      <c r="P20" s="141" t="str">
        <f>IF(O20="","",IF(IFERROR(VLOOKUP($B20,手順2!$A$12:$P$107,P$1,FALSE),"")&amp;IFERROR(VLOOKUP($B20,手順3!$A$12:$U$107,P$1,FALSE),"")="",0,IFERROR(VLOOKUP($B20,手順2!$A$12:$P$107,P$1,FALSE),"")&amp;IFERROR(VLOOKUP($B20,手順3!$A$12:$U$107,P$1,FALSE),"")))</f>
        <v/>
      </c>
      <c r="Q20" s="141" t="str">
        <f>IF(P20="","",IF(IFERROR(VLOOKUP($B20,手順2!$A$12:$P$107,Q$1,FALSE),"")&amp;IFERROR(VLOOKUP($B20,手順3!$A$12:$U$107,Q$1,FALSE),"")="",0,IFERROR(VLOOKUP($B20,手順2!$A$12:$P$107,Q$1,FALSE),"")&amp;IFERROR(VLOOKUP($B20,手順3!$A$12:$U$107,Q$1,FALSE),"")))</f>
        <v/>
      </c>
      <c r="R20" s="88" t="str">
        <f>IFERROR(VLOOKUP($B20,手順2!$A$12:$Q$107,R$1,FALSE),"")&amp;IFERROR(VLOOKUP($B20,手順3!$A$12:$U$107,R$1,FALSE),"")</f>
        <v/>
      </c>
      <c r="S20" s="119"/>
      <c r="T20" s="263" t="s">
        <v>337</v>
      </c>
      <c r="U20" s="263"/>
      <c r="V20" s="263"/>
      <c r="W20" s="121"/>
      <c r="X20" s="118"/>
      <c r="Y20" s="102"/>
      <c r="Z20" s="102"/>
      <c r="AA20" s="149" t="str">
        <f>IF($AE20="","",COUNTIF($AO$18:$AO20,AA$17))</f>
        <v/>
      </c>
      <c r="AB20" s="149" t="str">
        <f>IF($AE20="","",COUNTIF($AO$18:$AO20,AB$17))</f>
        <v/>
      </c>
      <c r="AC20" s="149" t="str">
        <f>IF($AE20="","",COUNTIF($AO$18:$AO20,AC$17))</f>
        <v/>
      </c>
      <c r="AD20" s="149" t="str">
        <f>IF($AE20="","",COUNTIF($AO$18:$AO20,AD$17))</f>
        <v/>
      </c>
      <c r="AE20" s="107" t="str">
        <f t="shared" si="2"/>
        <v/>
      </c>
      <c r="AF20" s="108" t="str">
        <f t="shared" si="9"/>
        <v/>
      </c>
      <c r="AG20" s="38" t="str">
        <f t="shared" si="3"/>
        <v/>
      </c>
      <c r="AH20" s="108" t="str">
        <f t="shared" si="4"/>
        <v/>
      </c>
      <c r="AI20" s="108" t="str">
        <f t="shared" si="5"/>
        <v/>
      </c>
      <c r="AJ20" s="108" t="str">
        <f t="shared" si="6"/>
        <v/>
      </c>
      <c r="AK20" s="108" t="str">
        <f t="shared" si="7"/>
        <v/>
      </c>
      <c r="AL20" s="108" t="str">
        <f t="shared" si="8"/>
        <v/>
      </c>
      <c r="AM20" s="108" t="str">
        <f t="shared" si="10"/>
        <v/>
      </c>
      <c r="AN20" s="108" t="str">
        <f t="shared" si="11"/>
        <v/>
      </c>
      <c r="AO20" s="109" t="str">
        <f t="shared" si="12"/>
        <v/>
      </c>
      <c r="AQ20" t="str">
        <f>種目情報!A3</f>
        <v>一高男110ｍJＨ</v>
      </c>
      <c r="AR20" t="str">
        <f>種目情報!B3</f>
        <v>03302 0</v>
      </c>
      <c r="AS20">
        <f>種目情報!C3</f>
        <v>33</v>
      </c>
    </row>
    <row r="21" spans="1:45" x14ac:dyDescent="0.4">
      <c r="A21">
        <v>4</v>
      </c>
      <c r="B21" t="str">
        <f>IFERROR(IF(B20=手順3!$A$11,"",IF(B20&lt;=100,IF(手順2!A15=手順５!A21,手順５!A21,手順3!$A$12),B20+1)),"")</f>
        <v/>
      </c>
      <c r="C21" s="10" t="str">
        <f>IFERROR(VLOOKUP($B21,手順2!$A$12:$T$107,C$1,FALSE),"")&amp;IFERROR(VLOOKUP($B21,手順3!$A$12:$U$107,C$1,FALSE),"")</f>
        <v/>
      </c>
      <c r="D21" s="10" t="str">
        <f>IFERROR(VLOOKUP($B21,手順2!$A$12:$T$107,D$1,FALSE),"")&amp;IFERROR(VLOOKUP($B21,手順3!$A$12:$U$107,D$1,FALSE),"")</f>
        <v/>
      </c>
      <c r="E21" s="10" t="str">
        <f>IFERROR(VLOOKUP($B21,手順2!$A$12:$T$107,E$1,FALSE),"")&amp;IFERROR(VLOOKUP($B21,手順3!$A$12:$U$107,E$1,FALSE),"")</f>
        <v/>
      </c>
      <c r="F21" s="10" t="str">
        <f>IFERROR(VLOOKUP($B21,手順2!$A$12:$T$107,F$1,FALSE),"")&amp;IFERROR(VLOOKUP($B21,手順3!$A$12:$U$107,F$1,FALSE),"")</f>
        <v/>
      </c>
      <c r="G21" s="10" t="str">
        <f>IFERROR(VLOOKUP($B21,手順2!$A$12:$T$107,G$1,FALSE),"")&amp;IFERROR(VLOOKUP($B21,手順3!$A$12:$U$107,G$1,FALSE),"")</f>
        <v/>
      </c>
      <c r="H21" s="10" t="str">
        <f>IFERROR(VLOOKUP($B21,手順2!$A$12:$T$107,H$1,FALSE),"")&amp;IFERROR(VLOOKUP($B21,手順3!$A$12:$U$107,H$1,FALSE),"")</f>
        <v/>
      </c>
      <c r="I21" s="10" t="str">
        <f>IFERROR(VLOOKUP($B21,手順2!$A$12:$T$107,I$1,FALSE),"")&amp;IFERROR(VLOOKUP($B21,手順3!$A$12:$U$107,I$1,FALSE),"")</f>
        <v/>
      </c>
      <c r="J21" s="88" t="str">
        <f>IFERROR(VLOOKUP($B21,手順2!$A$12:$P$107,J$1,FALSE),"")&amp;IFERROR(VLOOKUP($B21,手順3!$A$12:$U$107,J$1,FALSE),"")</f>
        <v/>
      </c>
      <c r="K21" s="141" t="str">
        <f>IF(J21="","",IF(IFERROR(VLOOKUP($B21,手順2!$A$12:$P$107,K$1,FALSE),"")&amp;IFERROR(VLOOKUP($B21,手順3!$A$12:$U$107,K$1,FALSE),"")="",0,IFERROR(VLOOKUP($B21,手順2!$A$12:$P$107,K$1,FALSE),"")&amp;IFERROR(VLOOKUP($B21,手順3!$A$12:$U$107,K$1,FALSE),"")))</f>
        <v/>
      </c>
      <c r="L21" s="141" t="str">
        <f>IF(K21="","",IF(IFERROR(VLOOKUP($B21,手順2!$A$12:$P$107,L$1,FALSE),"")&amp;IFERROR(VLOOKUP($B21,手順3!$A$12:$U$107,L$1,FALSE),"")="",0,IFERROR(VLOOKUP($B21,手順2!$A$12:$P$107,L$1,FALSE),"")&amp;IFERROR(VLOOKUP($B21,手順3!$A$12:$U$107,L$1,FALSE),"")))</f>
        <v/>
      </c>
      <c r="M21" s="141" t="str">
        <f>IF(L21="","",IF(IFERROR(VLOOKUP($B21,手順2!$A$12:$P$107,M$1,FALSE),"")&amp;IFERROR(VLOOKUP($B21,手順3!$A$12:$U$107,M$1,FALSE),"")="",0,IFERROR(VLOOKUP($B21,手順2!$A$12:$P$107,M$1,FALSE),"")&amp;IFERROR(VLOOKUP($B21,手順3!$A$12:$U$107,M$1,FALSE),"")))</f>
        <v/>
      </c>
      <c r="N21" s="88" t="str">
        <f>IFERROR(VLOOKUP($B21,手順2!$A$12:$P$107,N$1,FALSE),"")&amp;IFERROR(VLOOKUP($B21,手順3!$A$12:$U$107,N$1,FALSE),"")</f>
        <v/>
      </c>
      <c r="O21" s="141" t="str">
        <f>IF(N21="","",IF(IFERROR(VLOOKUP($B21,手順2!$A$12:$P$107,O$1,FALSE),"")&amp;IFERROR(VLOOKUP($B21,手順3!$A$12:$U$107,O$1,FALSE),"")="",0,IFERROR(VLOOKUP($B21,手順2!$A$12:$P$107,O$1,FALSE),"")&amp;IFERROR(VLOOKUP($B21,手順3!$A$12:$U$107,O$1,FALSE),"")))</f>
        <v/>
      </c>
      <c r="P21" s="141" t="str">
        <f>IF(O21="","",IF(IFERROR(VLOOKUP($B21,手順2!$A$12:$P$107,P$1,FALSE),"")&amp;IFERROR(VLOOKUP($B21,手順3!$A$12:$U$107,P$1,FALSE),"")="",0,IFERROR(VLOOKUP($B21,手順2!$A$12:$P$107,P$1,FALSE),"")&amp;IFERROR(VLOOKUP($B21,手順3!$A$12:$U$107,P$1,FALSE),"")))</f>
        <v/>
      </c>
      <c r="Q21" s="141" t="str">
        <f>IF(P21="","",IF(IFERROR(VLOOKUP($B21,手順2!$A$12:$P$107,Q$1,FALSE),"")&amp;IFERROR(VLOOKUP($B21,手順3!$A$12:$U$107,Q$1,FALSE),"")="",0,IFERROR(VLOOKUP($B21,手順2!$A$12:$P$107,Q$1,FALSE),"")&amp;IFERROR(VLOOKUP($B21,手順3!$A$12:$U$107,Q$1,FALSE),"")))</f>
        <v/>
      </c>
      <c r="R21" s="88" t="str">
        <f>IFERROR(VLOOKUP($B21,手順2!$A$12:$Q$107,R$1,FALSE),"")&amp;IFERROR(VLOOKUP($B21,手順3!$A$12:$U$107,R$1,FALSE),"")</f>
        <v/>
      </c>
      <c r="S21" s="119" t="s">
        <v>143</v>
      </c>
      <c r="T21" s="91" t="str">
        <f>IF(手順3!T12="","",IF(手順3!S12="",0,手順3!S12))</f>
        <v/>
      </c>
      <c r="U21" s="91" t="str">
        <f>IF(手順3!T12="","",手順3!T12)</f>
        <v/>
      </c>
      <c r="V21" s="91" t="str">
        <f>IF(手順3!U12="","",手順3!U12)</f>
        <v/>
      </c>
      <c r="W21" s="122"/>
      <c r="X21" s="89"/>
      <c r="Y21" s="89"/>
      <c r="Z21" s="89"/>
      <c r="AA21" s="149" t="str">
        <f>IF($AE21="","",COUNTIF($AO$18:$AO21,AA$17))</f>
        <v/>
      </c>
      <c r="AB21" s="149" t="str">
        <f>IF($AE21="","",COUNTIF($AO$18:$AO21,AB$17))</f>
        <v/>
      </c>
      <c r="AC21" s="149" t="str">
        <f>IF($AE21="","",COUNTIF($AO$18:$AO21,AC$17))</f>
        <v/>
      </c>
      <c r="AD21" s="149" t="str">
        <f>IF($AE21="","",COUNTIF($AO$18:$AO21,AD$17))</f>
        <v/>
      </c>
      <c r="AE21" s="107" t="str">
        <f t="shared" si="2"/>
        <v/>
      </c>
      <c r="AF21" s="108" t="str">
        <f t="shared" si="9"/>
        <v/>
      </c>
      <c r="AG21" s="38" t="str">
        <f t="shared" si="3"/>
        <v/>
      </c>
      <c r="AH21" s="108" t="str">
        <f t="shared" si="4"/>
        <v/>
      </c>
      <c r="AI21" s="108" t="str">
        <f t="shared" si="5"/>
        <v/>
      </c>
      <c r="AJ21" s="108" t="str">
        <f t="shared" si="6"/>
        <v/>
      </c>
      <c r="AK21" s="108" t="str">
        <f t="shared" si="7"/>
        <v/>
      </c>
      <c r="AL21" s="108" t="str">
        <f t="shared" si="8"/>
        <v/>
      </c>
      <c r="AM21" s="108" t="str">
        <f t="shared" si="10"/>
        <v/>
      </c>
      <c r="AN21" s="108" t="str">
        <f t="shared" si="11"/>
        <v/>
      </c>
      <c r="AO21" s="109" t="str">
        <f t="shared" si="12"/>
        <v/>
      </c>
      <c r="AQ21" t="str">
        <f>種目情報!A4</f>
        <v>一高男110ｍＨ</v>
      </c>
      <c r="AR21" t="str">
        <f>種目情報!B4</f>
        <v>03402 0</v>
      </c>
      <c r="AS21">
        <f>種目情報!C4</f>
        <v>34</v>
      </c>
    </row>
    <row r="22" spans="1:45" x14ac:dyDescent="0.4">
      <c r="A22">
        <v>5</v>
      </c>
      <c r="B22" t="str">
        <f>IFERROR(IF(B21=手順3!$A$11,"",IF(B21&lt;=100,IF(手順2!A16=手順５!A22,手順５!A22,手順3!$A$12),B21+1)),"")</f>
        <v/>
      </c>
      <c r="C22" s="10" t="str">
        <f>IFERROR(VLOOKUP($B22,手順2!$A$12:$T$107,C$1,FALSE),"")&amp;IFERROR(VLOOKUP($B22,手順3!$A$12:$U$107,C$1,FALSE),"")</f>
        <v/>
      </c>
      <c r="D22" s="10" t="str">
        <f>IFERROR(VLOOKUP($B22,手順2!$A$12:$T$107,D$1,FALSE),"")&amp;IFERROR(VLOOKUP($B22,手順3!$A$12:$U$107,D$1,FALSE),"")</f>
        <v/>
      </c>
      <c r="E22" s="10" t="str">
        <f>IFERROR(VLOOKUP($B22,手順2!$A$12:$T$107,E$1,FALSE),"")&amp;IFERROR(VLOOKUP($B22,手順3!$A$12:$U$107,E$1,FALSE),"")</f>
        <v/>
      </c>
      <c r="F22" s="10" t="str">
        <f>IFERROR(VLOOKUP($B22,手順2!$A$12:$T$107,F$1,FALSE),"")&amp;IFERROR(VLOOKUP($B22,手順3!$A$12:$U$107,F$1,FALSE),"")</f>
        <v/>
      </c>
      <c r="G22" s="10" t="str">
        <f>IFERROR(VLOOKUP($B22,手順2!$A$12:$T$107,G$1,FALSE),"")&amp;IFERROR(VLOOKUP($B22,手順3!$A$12:$U$107,G$1,FALSE),"")</f>
        <v/>
      </c>
      <c r="H22" s="10" t="str">
        <f>IFERROR(VLOOKUP($B22,手順2!$A$12:$T$107,H$1,FALSE),"")&amp;IFERROR(VLOOKUP($B22,手順3!$A$12:$U$107,H$1,FALSE),"")</f>
        <v/>
      </c>
      <c r="I22" s="10" t="str">
        <f>IFERROR(VLOOKUP($B22,手順2!$A$12:$T$107,I$1,FALSE),"")&amp;IFERROR(VLOOKUP($B22,手順3!$A$12:$U$107,I$1,FALSE),"")</f>
        <v/>
      </c>
      <c r="J22" s="88" t="str">
        <f>IFERROR(VLOOKUP($B22,手順2!$A$12:$P$107,J$1,FALSE),"")&amp;IFERROR(VLOOKUP($B22,手順3!$A$12:$U$107,J$1,FALSE),"")</f>
        <v/>
      </c>
      <c r="K22" s="141" t="str">
        <f>IF(J22="","",IF(IFERROR(VLOOKUP($B22,手順2!$A$12:$P$107,K$1,FALSE),"")&amp;IFERROR(VLOOKUP($B22,手順3!$A$12:$U$107,K$1,FALSE),"")="",0,IFERROR(VLOOKUP($B22,手順2!$A$12:$P$107,K$1,FALSE),"")&amp;IFERROR(VLOOKUP($B22,手順3!$A$12:$U$107,K$1,FALSE),"")))</f>
        <v/>
      </c>
      <c r="L22" s="141" t="str">
        <f>IF(K22="","",IF(IFERROR(VLOOKUP($B22,手順2!$A$12:$P$107,L$1,FALSE),"")&amp;IFERROR(VLOOKUP($B22,手順3!$A$12:$U$107,L$1,FALSE),"")="",0,IFERROR(VLOOKUP($B22,手順2!$A$12:$P$107,L$1,FALSE),"")&amp;IFERROR(VLOOKUP($B22,手順3!$A$12:$U$107,L$1,FALSE),"")))</f>
        <v/>
      </c>
      <c r="M22" s="141" t="str">
        <f>IF(L22="","",IF(IFERROR(VLOOKUP($B22,手順2!$A$12:$P$107,M$1,FALSE),"")&amp;IFERROR(VLOOKUP($B22,手順3!$A$12:$U$107,M$1,FALSE),"")="",0,IFERROR(VLOOKUP($B22,手順2!$A$12:$P$107,M$1,FALSE),"")&amp;IFERROR(VLOOKUP($B22,手順3!$A$12:$U$107,M$1,FALSE),"")))</f>
        <v/>
      </c>
      <c r="N22" s="88" t="str">
        <f>IFERROR(VLOOKUP($B22,手順2!$A$12:$P$107,N$1,FALSE),"")&amp;IFERROR(VLOOKUP($B22,手順3!$A$12:$U$107,N$1,FALSE),"")</f>
        <v/>
      </c>
      <c r="O22" s="141" t="str">
        <f>IF(N22="","",IF(IFERROR(VLOOKUP($B22,手順2!$A$12:$P$107,O$1,FALSE),"")&amp;IFERROR(VLOOKUP($B22,手順3!$A$12:$U$107,O$1,FALSE),"")="",0,IFERROR(VLOOKUP($B22,手順2!$A$12:$P$107,O$1,FALSE),"")&amp;IFERROR(VLOOKUP($B22,手順3!$A$12:$U$107,O$1,FALSE),"")))</f>
        <v/>
      </c>
      <c r="P22" s="141" t="str">
        <f>IF(O22="","",IF(IFERROR(VLOOKUP($B22,手順2!$A$12:$P$107,P$1,FALSE),"")&amp;IFERROR(VLOOKUP($B22,手順3!$A$12:$U$107,P$1,FALSE),"")="",0,IFERROR(VLOOKUP($B22,手順2!$A$12:$P$107,P$1,FALSE),"")&amp;IFERROR(VLOOKUP($B22,手順3!$A$12:$U$107,P$1,FALSE),"")))</f>
        <v/>
      </c>
      <c r="Q22" s="141" t="str">
        <f>IF(P22="","",IF(IFERROR(VLOOKUP($B22,手順2!$A$12:$P$107,Q$1,FALSE),"")&amp;IFERROR(VLOOKUP($B22,手順3!$A$12:$U$107,Q$1,FALSE),"")="",0,IFERROR(VLOOKUP($B22,手順2!$A$12:$P$107,Q$1,FALSE),"")&amp;IFERROR(VLOOKUP($B22,手順3!$A$12:$U$107,Q$1,FALSE),"")))</f>
        <v/>
      </c>
      <c r="R22" s="88" t="str">
        <f>IFERROR(VLOOKUP($B22,手順2!$A$12:$Q$107,R$1,FALSE),"")&amp;IFERROR(VLOOKUP($B22,手順3!$A$12:$U$107,R$1,FALSE),"")</f>
        <v/>
      </c>
      <c r="S22" s="119" t="s">
        <v>144</v>
      </c>
      <c r="T22" s="91" t="str">
        <f>IF(手順3!T13="","",IF(手順3!S13="",0,手順3!S13))</f>
        <v/>
      </c>
      <c r="U22" s="91" t="str">
        <f>IF(手順3!T13="","",手順3!T13)</f>
        <v/>
      </c>
      <c r="V22" s="91" t="str">
        <f>IF(手順3!U13="","",手順3!U13)</f>
        <v/>
      </c>
      <c r="Z22"/>
      <c r="AA22" s="149" t="str">
        <f>IF($AE22="","",COUNTIF($AO$18:$AO22,AA$17))</f>
        <v/>
      </c>
      <c r="AB22" s="149" t="str">
        <f>IF($AE22="","",COUNTIF($AO$18:$AO22,AB$17))</f>
        <v/>
      </c>
      <c r="AC22" s="149" t="str">
        <f>IF($AE22="","",COUNTIF($AO$18:$AO22,AC$17))</f>
        <v/>
      </c>
      <c r="AD22" s="149" t="str">
        <f>IF($AE22="","",COUNTIF($AO$18:$AO22,AD$17))</f>
        <v/>
      </c>
      <c r="AE22" s="107" t="str">
        <f t="shared" si="2"/>
        <v/>
      </c>
      <c r="AF22" s="108" t="str">
        <f t="shared" si="9"/>
        <v/>
      </c>
      <c r="AG22" s="38" t="str">
        <f t="shared" si="3"/>
        <v/>
      </c>
      <c r="AH22" s="108" t="str">
        <f t="shared" si="4"/>
        <v/>
      </c>
      <c r="AI22" s="108" t="str">
        <f t="shared" si="5"/>
        <v/>
      </c>
      <c r="AJ22" s="108" t="str">
        <f t="shared" si="6"/>
        <v/>
      </c>
      <c r="AK22" s="108" t="str">
        <f t="shared" si="7"/>
        <v/>
      </c>
      <c r="AL22" s="108" t="str">
        <f t="shared" si="8"/>
        <v/>
      </c>
      <c r="AM22" s="108" t="str">
        <f t="shared" si="10"/>
        <v/>
      </c>
      <c r="AN22" s="108" t="str">
        <f t="shared" si="11"/>
        <v/>
      </c>
      <c r="AO22" s="109" t="str">
        <f t="shared" si="12"/>
        <v/>
      </c>
      <c r="AQ22" t="str">
        <f>種目情報!A5</f>
        <v>一高男走高跳</v>
      </c>
      <c r="AR22" t="str">
        <f>種目情報!B5</f>
        <v>07102 0</v>
      </c>
      <c r="AS22">
        <f>種目情報!C5</f>
        <v>71</v>
      </c>
    </row>
    <row r="23" spans="1:45" x14ac:dyDescent="0.4">
      <c r="A23">
        <v>6</v>
      </c>
      <c r="B23" t="str">
        <f>IFERROR(IF(B22=手順3!$A$11,"",IF(B22&lt;=100,IF(手順2!A17=手順５!A23,手順５!A23,手順3!$A$12),B22+1)),"")</f>
        <v/>
      </c>
      <c r="C23" s="10" t="str">
        <f>IFERROR(VLOOKUP($B23,手順2!$A$12:$T$107,C$1,FALSE),"")&amp;IFERROR(VLOOKUP($B23,手順3!$A$12:$U$107,C$1,FALSE),"")</f>
        <v/>
      </c>
      <c r="D23" s="10" t="str">
        <f>IFERROR(VLOOKUP($B23,手順2!$A$12:$T$107,D$1,FALSE),"")&amp;IFERROR(VLOOKUP($B23,手順3!$A$12:$U$107,D$1,FALSE),"")</f>
        <v/>
      </c>
      <c r="E23" s="10" t="str">
        <f>IFERROR(VLOOKUP($B23,手順2!$A$12:$T$107,E$1,FALSE),"")&amp;IFERROR(VLOOKUP($B23,手順3!$A$12:$U$107,E$1,FALSE),"")</f>
        <v/>
      </c>
      <c r="F23" s="10" t="str">
        <f>IFERROR(VLOOKUP($B23,手順2!$A$12:$T$107,F$1,FALSE),"")&amp;IFERROR(VLOOKUP($B23,手順3!$A$12:$U$107,F$1,FALSE),"")</f>
        <v/>
      </c>
      <c r="G23" s="10" t="str">
        <f>IFERROR(VLOOKUP($B23,手順2!$A$12:$T$107,G$1,FALSE),"")&amp;IFERROR(VLOOKUP($B23,手順3!$A$12:$U$107,G$1,FALSE),"")</f>
        <v/>
      </c>
      <c r="H23" s="10" t="str">
        <f>IFERROR(VLOOKUP($B23,手順2!$A$12:$T$107,H$1,FALSE),"")&amp;IFERROR(VLOOKUP($B23,手順3!$A$12:$U$107,H$1,FALSE),"")</f>
        <v/>
      </c>
      <c r="I23" s="10" t="str">
        <f>IFERROR(VLOOKUP($B23,手順2!$A$12:$T$107,I$1,FALSE),"")&amp;IFERROR(VLOOKUP($B23,手順3!$A$12:$U$107,I$1,FALSE),"")</f>
        <v/>
      </c>
      <c r="J23" s="88" t="str">
        <f>IFERROR(VLOOKUP($B23,手順2!$A$12:$P$107,J$1,FALSE),"")&amp;IFERROR(VLOOKUP($B23,手順3!$A$12:$U$107,J$1,FALSE),"")</f>
        <v/>
      </c>
      <c r="K23" s="141" t="str">
        <f>IF(J23="","",IF(IFERROR(VLOOKUP($B23,手順2!$A$12:$P$107,K$1,FALSE),"")&amp;IFERROR(VLOOKUP($B23,手順3!$A$12:$U$107,K$1,FALSE),"")="",0,IFERROR(VLOOKUP($B23,手順2!$A$12:$P$107,K$1,FALSE),"")&amp;IFERROR(VLOOKUP($B23,手順3!$A$12:$U$107,K$1,FALSE),"")))</f>
        <v/>
      </c>
      <c r="L23" s="141" t="str">
        <f>IF(K23="","",IF(IFERROR(VLOOKUP($B23,手順2!$A$12:$P$107,L$1,FALSE),"")&amp;IFERROR(VLOOKUP($B23,手順3!$A$12:$U$107,L$1,FALSE),"")="",0,IFERROR(VLOOKUP($B23,手順2!$A$12:$P$107,L$1,FALSE),"")&amp;IFERROR(VLOOKUP($B23,手順3!$A$12:$U$107,L$1,FALSE),"")))</f>
        <v/>
      </c>
      <c r="M23" s="141" t="str">
        <f>IF(L23="","",IF(IFERROR(VLOOKUP($B23,手順2!$A$12:$P$107,M$1,FALSE),"")&amp;IFERROR(VLOOKUP($B23,手順3!$A$12:$U$107,M$1,FALSE),"")="",0,IFERROR(VLOOKUP($B23,手順2!$A$12:$P$107,M$1,FALSE),"")&amp;IFERROR(VLOOKUP($B23,手順3!$A$12:$U$107,M$1,FALSE),"")))</f>
        <v/>
      </c>
      <c r="N23" s="88" t="str">
        <f>IFERROR(VLOOKUP($B23,手順2!$A$12:$P$107,N$1,FALSE),"")&amp;IFERROR(VLOOKUP($B23,手順3!$A$12:$U$107,N$1,FALSE),"")</f>
        <v/>
      </c>
      <c r="O23" s="141" t="str">
        <f>IF(N23="","",IF(IFERROR(VLOOKUP($B23,手順2!$A$12:$P$107,O$1,FALSE),"")&amp;IFERROR(VLOOKUP($B23,手順3!$A$12:$U$107,O$1,FALSE),"")="",0,IFERROR(VLOOKUP($B23,手順2!$A$12:$P$107,O$1,FALSE),"")&amp;IFERROR(VLOOKUP($B23,手順3!$A$12:$U$107,O$1,FALSE),"")))</f>
        <v/>
      </c>
      <c r="P23" s="141" t="str">
        <f>IF(O23="","",IF(IFERROR(VLOOKUP($B23,手順2!$A$12:$P$107,P$1,FALSE),"")&amp;IFERROR(VLOOKUP($B23,手順3!$A$12:$U$107,P$1,FALSE),"")="",0,IFERROR(VLOOKUP($B23,手順2!$A$12:$P$107,P$1,FALSE),"")&amp;IFERROR(VLOOKUP($B23,手順3!$A$12:$U$107,P$1,FALSE),"")))</f>
        <v/>
      </c>
      <c r="Q23" s="141" t="str">
        <f>IF(P23="","",IF(IFERROR(VLOOKUP($B23,手順2!$A$12:$P$107,Q$1,FALSE),"")&amp;IFERROR(VLOOKUP($B23,手順3!$A$12:$U$107,Q$1,FALSE),"")="",0,IFERROR(VLOOKUP($B23,手順2!$A$12:$P$107,Q$1,FALSE),"")&amp;IFERROR(VLOOKUP($B23,手順3!$A$12:$U$107,Q$1,FALSE),"")))</f>
        <v/>
      </c>
      <c r="R23" s="88" t="str">
        <f>IFERROR(VLOOKUP($B23,手順2!$A$12:$Q$107,R$1,FALSE),"")&amp;IFERROR(VLOOKUP($B23,手順3!$A$12:$U$107,R$1,FALSE),"")</f>
        <v/>
      </c>
      <c r="S23" s="119"/>
      <c r="T23" s="119"/>
      <c r="U23" s="119"/>
      <c r="Z23"/>
      <c r="AA23" s="149" t="str">
        <f>IF($AE23="","",COUNTIF($AO$18:$AO23,AA$17))</f>
        <v/>
      </c>
      <c r="AB23" s="149" t="str">
        <f>IF($AE23="","",COUNTIF($AO$18:$AO23,AB$17))</f>
        <v/>
      </c>
      <c r="AC23" s="149" t="str">
        <f>IF($AE23="","",COUNTIF($AO$18:$AO23,AC$17))</f>
        <v/>
      </c>
      <c r="AD23" s="149" t="str">
        <f>IF($AE23="","",COUNTIF($AO$18:$AO23,AD$17))</f>
        <v/>
      </c>
      <c r="AE23" s="107" t="str">
        <f t="shared" si="2"/>
        <v/>
      </c>
      <c r="AF23" s="108" t="str">
        <f t="shared" si="9"/>
        <v/>
      </c>
      <c r="AG23" s="38" t="str">
        <f t="shared" si="3"/>
        <v/>
      </c>
      <c r="AH23" s="108" t="str">
        <f t="shared" si="4"/>
        <v/>
      </c>
      <c r="AI23" s="108" t="str">
        <f t="shared" si="5"/>
        <v/>
      </c>
      <c r="AJ23" s="108" t="str">
        <f t="shared" si="6"/>
        <v/>
      </c>
      <c r="AK23" s="108" t="str">
        <f t="shared" si="7"/>
        <v/>
      </c>
      <c r="AL23" s="108" t="str">
        <f t="shared" si="8"/>
        <v/>
      </c>
      <c r="AM23" s="108" t="str">
        <f t="shared" si="10"/>
        <v/>
      </c>
      <c r="AN23" s="108" t="str">
        <f t="shared" si="11"/>
        <v/>
      </c>
      <c r="AO23" s="109" t="str">
        <f t="shared" si="12"/>
        <v/>
      </c>
      <c r="AQ23" t="str">
        <f>種目情報!A6</f>
        <v>一高男走幅跳</v>
      </c>
      <c r="AR23" t="str">
        <f>種目情報!B6</f>
        <v>07302 0</v>
      </c>
      <c r="AS23">
        <f>種目情報!C6</f>
        <v>73</v>
      </c>
    </row>
    <row r="24" spans="1:45" x14ac:dyDescent="0.4">
      <c r="A24">
        <v>7</v>
      </c>
      <c r="B24" t="str">
        <f>IFERROR(IF(B23=手順3!$A$11,"",IF(B23&lt;=100,IF(手順2!A18=手順５!A24,手順５!A24,手順3!$A$12),B23+1)),"")</f>
        <v/>
      </c>
      <c r="C24" s="10" t="str">
        <f>IFERROR(VLOOKUP($B24,手順2!$A$12:$T$107,C$1,FALSE),"")&amp;IFERROR(VLOOKUP($B24,手順3!$A$12:$U$107,C$1,FALSE),"")</f>
        <v/>
      </c>
      <c r="D24" s="10" t="str">
        <f>IFERROR(VLOOKUP($B24,手順2!$A$12:$T$107,D$1,FALSE),"")&amp;IFERROR(VLOOKUP($B24,手順3!$A$12:$U$107,D$1,FALSE),"")</f>
        <v/>
      </c>
      <c r="E24" s="10" t="str">
        <f>IFERROR(VLOOKUP($B24,手順2!$A$12:$T$107,E$1,FALSE),"")&amp;IFERROR(VLOOKUP($B24,手順3!$A$12:$U$107,E$1,FALSE),"")</f>
        <v/>
      </c>
      <c r="F24" s="10" t="str">
        <f>IFERROR(VLOOKUP($B24,手順2!$A$12:$T$107,F$1,FALSE),"")&amp;IFERROR(VLOOKUP($B24,手順3!$A$12:$U$107,F$1,FALSE),"")</f>
        <v/>
      </c>
      <c r="G24" s="10" t="str">
        <f>IFERROR(VLOOKUP($B24,手順2!$A$12:$T$107,G$1,FALSE),"")&amp;IFERROR(VLOOKUP($B24,手順3!$A$12:$U$107,G$1,FALSE),"")</f>
        <v/>
      </c>
      <c r="H24" s="10" t="str">
        <f>IFERROR(VLOOKUP($B24,手順2!$A$12:$T$107,H$1,FALSE),"")&amp;IFERROR(VLOOKUP($B24,手順3!$A$12:$U$107,H$1,FALSE),"")</f>
        <v/>
      </c>
      <c r="I24" s="10" t="str">
        <f>IFERROR(VLOOKUP($B24,手順2!$A$12:$T$107,I$1,FALSE),"")&amp;IFERROR(VLOOKUP($B24,手順3!$A$12:$U$107,I$1,FALSE),"")</f>
        <v/>
      </c>
      <c r="J24" s="88" t="str">
        <f>IFERROR(VLOOKUP($B24,手順2!$A$12:$P$107,J$1,FALSE),"")&amp;IFERROR(VLOOKUP($B24,手順3!$A$12:$U$107,J$1,FALSE),"")</f>
        <v/>
      </c>
      <c r="K24" s="141" t="str">
        <f>IF(J24="","",IF(IFERROR(VLOOKUP($B24,手順2!$A$12:$P$107,K$1,FALSE),"")&amp;IFERROR(VLOOKUP($B24,手順3!$A$12:$U$107,K$1,FALSE),"")="",0,IFERROR(VLOOKUP($B24,手順2!$A$12:$P$107,K$1,FALSE),"")&amp;IFERROR(VLOOKUP($B24,手順3!$A$12:$U$107,K$1,FALSE),"")))</f>
        <v/>
      </c>
      <c r="L24" s="141" t="str">
        <f>IF(K24="","",IF(IFERROR(VLOOKUP($B24,手順2!$A$12:$P$107,L$1,FALSE),"")&amp;IFERROR(VLOOKUP($B24,手順3!$A$12:$U$107,L$1,FALSE),"")="",0,IFERROR(VLOOKUP($B24,手順2!$A$12:$P$107,L$1,FALSE),"")&amp;IFERROR(VLOOKUP($B24,手順3!$A$12:$U$107,L$1,FALSE),"")))</f>
        <v/>
      </c>
      <c r="M24" s="141" t="str">
        <f>IF(L24="","",IF(IFERROR(VLOOKUP($B24,手順2!$A$12:$P$107,M$1,FALSE),"")&amp;IFERROR(VLOOKUP($B24,手順3!$A$12:$U$107,M$1,FALSE),"")="",0,IFERROR(VLOOKUP($B24,手順2!$A$12:$P$107,M$1,FALSE),"")&amp;IFERROR(VLOOKUP($B24,手順3!$A$12:$U$107,M$1,FALSE),"")))</f>
        <v/>
      </c>
      <c r="N24" s="88" t="str">
        <f>IFERROR(VLOOKUP($B24,手順2!$A$12:$P$107,N$1,FALSE),"")&amp;IFERROR(VLOOKUP($B24,手順3!$A$12:$U$107,N$1,FALSE),"")</f>
        <v/>
      </c>
      <c r="O24" s="141" t="str">
        <f>IF(N24="","",IF(IFERROR(VLOOKUP($B24,手順2!$A$12:$P$107,O$1,FALSE),"")&amp;IFERROR(VLOOKUP($B24,手順3!$A$12:$U$107,O$1,FALSE),"")="",0,IFERROR(VLOOKUP($B24,手順2!$A$12:$P$107,O$1,FALSE),"")&amp;IFERROR(VLOOKUP($B24,手順3!$A$12:$U$107,O$1,FALSE),"")))</f>
        <v/>
      </c>
      <c r="P24" s="141" t="str">
        <f>IF(O24="","",IF(IFERROR(VLOOKUP($B24,手順2!$A$12:$P$107,P$1,FALSE),"")&amp;IFERROR(VLOOKUP($B24,手順3!$A$12:$U$107,P$1,FALSE),"")="",0,IFERROR(VLOOKUP($B24,手順2!$A$12:$P$107,P$1,FALSE),"")&amp;IFERROR(VLOOKUP($B24,手順3!$A$12:$U$107,P$1,FALSE),"")))</f>
        <v/>
      </c>
      <c r="Q24" s="141" t="str">
        <f>IF(P24="","",IF(IFERROR(VLOOKUP($B24,手順2!$A$12:$P$107,Q$1,FALSE),"")&amp;IFERROR(VLOOKUP($B24,手順3!$A$12:$U$107,Q$1,FALSE),"")="",0,IFERROR(VLOOKUP($B24,手順2!$A$12:$P$107,Q$1,FALSE),"")&amp;IFERROR(VLOOKUP($B24,手順3!$A$12:$U$107,Q$1,FALSE),"")))</f>
        <v/>
      </c>
      <c r="R24" s="88" t="str">
        <f>IFERROR(VLOOKUP($B24,手順2!$A$12:$Q$107,R$1,FALSE),"")&amp;IFERROR(VLOOKUP($B24,手順3!$A$12:$U$107,R$1,FALSE),"")</f>
        <v/>
      </c>
      <c r="S24" s="119"/>
      <c r="T24" s="119"/>
      <c r="U24" s="119"/>
      <c r="Z24"/>
      <c r="AA24" s="149" t="str">
        <f>IF($AE24="","",COUNTIF($AO$18:$AO24,AA$17))</f>
        <v/>
      </c>
      <c r="AB24" s="149" t="str">
        <f>IF($AE24="","",COUNTIF($AO$18:$AO24,AB$17))</f>
        <v/>
      </c>
      <c r="AC24" s="149" t="str">
        <f>IF($AE24="","",COUNTIF($AO$18:$AO24,AC$17))</f>
        <v/>
      </c>
      <c r="AD24" s="149" t="str">
        <f>IF($AE24="","",COUNTIF($AO$18:$AO24,AD$17))</f>
        <v/>
      </c>
      <c r="AE24" s="107" t="str">
        <f t="shared" si="2"/>
        <v/>
      </c>
      <c r="AF24" s="108" t="str">
        <f t="shared" si="9"/>
        <v/>
      </c>
      <c r="AG24" s="38" t="str">
        <f t="shared" si="3"/>
        <v/>
      </c>
      <c r="AH24" s="108" t="str">
        <f t="shared" si="4"/>
        <v/>
      </c>
      <c r="AI24" s="108" t="str">
        <f t="shared" si="5"/>
        <v/>
      </c>
      <c r="AJ24" s="108" t="str">
        <f t="shared" si="6"/>
        <v/>
      </c>
      <c r="AK24" s="108" t="str">
        <f t="shared" si="7"/>
        <v/>
      </c>
      <c r="AL24" s="108" t="str">
        <f t="shared" si="8"/>
        <v/>
      </c>
      <c r="AM24" s="108" t="str">
        <f t="shared" si="10"/>
        <v/>
      </c>
      <c r="AN24" s="108" t="str">
        <f t="shared" si="11"/>
        <v/>
      </c>
      <c r="AO24" s="109" t="str">
        <f t="shared" si="12"/>
        <v/>
      </c>
      <c r="AQ24" t="str">
        <f>種目情報!A7</f>
        <v>一般(7.2kg)男砲丸投</v>
      </c>
      <c r="AR24" t="str">
        <f>種目情報!B7</f>
        <v>08101 0</v>
      </c>
      <c r="AS24">
        <f>種目情報!C7</f>
        <v>81</v>
      </c>
    </row>
    <row r="25" spans="1:45" x14ac:dyDescent="0.4">
      <c r="A25">
        <v>8</v>
      </c>
      <c r="B25" t="str">
        <f>IFERROR(IF(B24=手順3!$A$11,"",IF(B24&lt;=100,IF(手順2!A19=手順５!A25,手順５!A25,手順3!$A$12),B24+1)),"")</f>
        <v/>
      </c>
      <c r="C25" s="10" t="str">
        <f>IFERROR(VLOOKUP($B25,手順2!$A$12:$T$107,C$1,FALSE),"")&amp;IFERROR(VLOOKUP($B25,手順3!$A$12:$U$107,C$1,FALSE),"")</f>
        <v/>
      </c>
      <c r="D25" s="10" t="str">
        <f>IFERROR(VLOOKUP($B25,手順2!$A$12:$T$107,D$1,FALSE),"")&amp;IFERROR(VLOOKUP($B25,手順3!$A$12:$U$107,D$1,FALSE),"")</f>
        <v/>
      </c>
      <c r="E25" s="10" t="str">
        <f>IFERROR(VLOOKUP($B25,手順2!$A$12:$T$107,E$1,FALSE),"")&amp;IFERROR(VLOOKUP($B25,手順3!$A$12:$U$107,E$1,FALSE),"")</f>
        <v/>
      </c>
      <c r="F25" s="10" t="str">
        <f>IFERROR(VLOOKUP($B25,手順2!$A$12:$T$107,F$1,FALSE),"")&amp;IFERROR(VLOOKUP($B25,手順3!$A$12:$U$107,F$1,FALSE),"")</f>
        <v/>
      </c>
      <c r="G25" s="10" t="str">
        <f>IFERROR(VLOOKUP($B25,手順2!$A$12:$T$107,G$1,FALSE),"")&amp;IFERROR(VLOOKUP($B25,手順3!$A$12:$U$107,G$1,FALSE),"")</f>
        <v/>
      </c>
      <c r="H25" s="10" t="str">
        <f>IFERROR(VLOOKUP($B25,手順2!$A$12:$T$107,H$1,FALSE),"")&amp;IFERROR(VLOOKUP($B25,手順3!$A$12:$U$107,H$1,FALSE),"")</f>
        <v/>
      </c>
      <c r="I25" s="10" t="str">
        <f>IFERROR(VLOOKUP($B25,手順2!$A$12:$T$107,I$1,FALSE),"")&amp;IFERROR(VLOOKUP($B25,手順3!$A$12:$U$107,I$1,FALSE),"")</f>
        <v/>
      </c>
      <c r="J25" s="88" t="str">
        <f>IFERROR(VLOOKUP($B25,手順2!$A$12:$P$107,J$1,FALSE),"")&amp;IFERROR(VLOOKUP($B25,手順3!$A$12:$U$107,J$1,FALSE),"")</f>
        <v/>
      </c>
      <c r="K25" s="141" t="str">
        <f>IF(J25="","",IF(IFERROR(VLOOKUP($B25,手順2!$A$12:$P$107,K$1,FALSE),"")&amp;IFERROR(VLOOKUP($B25,手順3!$A$12:$U$107,K$1,FALSE),"")="",0,IFERROR(VLOOKUP($B25,手順2!$A$12:$P$107,K$1,FALSE),"")&amp;IFERROR(VLOOKUP($B25,手順3!$A$12:$U$107,K$1,FALSE),"")))</f>
        <v/>
      </c>
      <c r="L25" s="141" t="str">
        <f>IF(K25="","",IF(IFERROR(VLOOKUP($B25,手順2!$A$12:$P$107,L$1,FALSE),"")&amp;IFERROR(VLOOKUP($B25,手順3!$A$12:$U$107,L$1,FALSE),"")="",0,IFERROR(VLOOKUP($B25,手順2!$A$12:$P$107,L$1,FALSE),"")&amp;IFERROR(VLOOKUP($B25,手順3!$A$12:$U$107,L$1,FALSE),"")))</f>
        <v/>
      </c>
      <c r="M25" s="141" t="str">
        <f>IF(L25="","",IF(IFERROR(VLOOKUP($B25,手順2!$A$12:$P$107,M$1,FALSE),"")&amp;IFERROR(VLOOKUP($B25,手順3!$A$12:$U$107,M$1,FALSE),"")="",0,IFERROR(VLOOKUP($B25,手順2!$A$12:$P$107,M$1,FALSE),"")&amp;IFERROR(VLOOKUP($B25,手順3!$A$12:$U$107,M$1,FALSE),"")))</f>
        <v/>
      </c>
      <c r="N25" s="88" t="str">
        <f>IFERROR(VLOOKUP($B25,手順2!$A$12:$P$107,N$1,FALSE),"")&amp;IFERROR(VLOOKUP($B25,手順3!$A$12:$U$107,N$1,FALSE),"")</f>
        <v/>
      </c>
      <c r="O25" s="141" t="str">
        <f>IF(N25="","",IF(IFERROR(VLOOKUP($B25,手順2!$A$12:$P$107,O$1,FALSE),"")&amp;IFERROR(VLOOKUP($B25,手順3!$A$12:$U$107,O$1,FALSE),"")="",0,IFERROR(VLOOKUP($B25,手順2!$A$12:$P$107,O$1,FALSE),"")&amp;IFERROR(VLOOKUP($B25,手順3!$A$12:$U$107,O$1,FALSE),"")))</f>
        <v/>
      </c>
      <c r="P25" s="141" t="str">
        <f>IF(O25="","",IF(IFERROR(VLOOKUP($B25,手順2!$A$12:$P$107,P$1,FALSE),"")&amp;IFERROR(VLOOKUP($B25,手順3!$A$12:$U$107,P$1,FALSE),"")="",0,IFERROR(VLOOKUP($B25,手順2!$A$12:$P$107,P$1,FALSE),"")&amp;IFERROR(VLOOKUP($B25,手順3!$A$12:$U$107,P$1,FALSE),"")))</f>
        <v/>
      </c>
      <c r="Q25" s="141" t="str">
        <f>IF(P25="","",IF(IFERROR(VLOOKUP($B25,手順2!$A$12:$P$107,Q$1,FALSE),"")&amp;IFERROR(VLOOKUP($B25,手順3!$A$12:$U$107,Q$1,FALSE),"")="",0,IFERROR(VLOOKUP($B25,手順2!$A$12:$P$107,Q$1,FALSE),"")&amp;IFERROR(VLOOKUP($B25,手順3!$A$12:$U$107,Q$1,FALSE),"")))</f>
        <v/>
      </c>
      <c r="R25" s="88" t="str">
        <f>IFERROR(VLOOKUP($B25,手順2!$A$12:$Q$107,R$1,FALSE),"")&amp;IFERROR(VLOOKUP($B25,手順3!$A$12:$U$107,R$1,FALSE),"")</f>
        <v/>
      </c>
      <c r="S25" s="119"/>
      <c r="T25" s="119"/>
      <c r="U25" s="119"/>
      <c r="Z25"/>
      <c r="AA25" s="149" t="str">
        <f>IF($AE25="","",COUNTIF($AO$18:$AO25,AA$17))</f>
        <v/>
      </c>
      <c r="AB25" s="149" t="str">
        <f>IF($AE25="","",COUNTIF($AO$18:$AO25,AB$17))</f>
        <v/>
      </c>
      <c r="AC25" s="149" t="str">
        <f>IF($AE25="","",COUNTIF($AO$18:$AO25,AC$17))</f>
        <v/>
      </c>
      <c r="AD25" s="149" t="str">
        <f>IF($AE25="","",COUNTIF($AO$18:$AO25,AD$17))</f>
        <v/>
      </c>
      <c r="AE25" s="107" t="str">
        <f t="shared" si="2"/>
        <v/>
      </c>
      <c r="AF25" s="108" t="str">
        <f t="shared" si="9"/>
        <v/>
      </c>
      <c r="AG25" s="38" t="str">
        <f t="shared" si="3"/>
        <v/>
      </c>
      <c r="AH25" s="108" t="str">
        <f t="shared" si="4"/>
        <v/>
      </c>
      <c r="AI25" s="108" t="str">
        <f t="shared" si="5"/>
        <v/>
      </c>
      <c r="AJ25" s="108" t="str">
        <f t="shared" si="6"/>
        <v/>
      </c>
      <c r="AK25" s="108" t="str">
        <f t="shared" si="7"/>
        <v/>
      </c>
      <c r="AL25" s="108" t="str">
        <f t="shared" si="8"/>
        <v/>
      </c>
      <c r="AM25" s="108" t="str">
        <f t="shared" si="10"/>
        <v/>
      </c>
      <c r="AN25" s="108" t="str">
        <f t="shared" si="11"/>
        <v/>
      </c>
      <c r="AO25" s="109" t="str">
        <f t="shared" si="12"/>
        <v/>
      </c>
      <c r="AQ25" t="str">
        <f>種目情報!A8</f>
        <v>高校(6.0kg)男砲丸投</v>
      </c>
      <c r="AR25" t="str">
        <f>種目情報!B8</f>
        <v>08204 0</v>
      </c>
      <c r="AS25">
        <f>種目情報!C8</f>
        <v>82</v>
      </c>
    </row>
    <row r="26" spans="1:45" x14ac:dyDescent="0.4">
      <c r="A26">
        <v>9</v>
      </c>
      <c r="B26" t="str">
        <f>IFERROR(IF(B25=手順3!$A$11,"",IF(B25&lt;=100,IF(手順2!A20=手順５!A26,手順５!A26,手順3!$A$12),B25+1)),"")</f>
        <v/>
      </c>
      <c r="C26" s="10" t="str">
        <f>IFERROR(VLOOKUP($B26,手順2!$A$12:$T$107,C$1,FALSE),"")&amp;IFERROR(VLOOKUP($B26,手順3!$A$12:$U$107,C$1,FALSE),"")</f>
        <v/>
      </c>
      <c r="D26" s="10" t="str">
        <f>IFERROR(VLOOKUP($B26,手順2!$A$12:$T$107,D$1,FALSE),"")&amp;IFERROR(VLOOKUP($B26,手順3!$A$12:$U$107,D$1,FALSE),"")</f>
        <v/>
      </c>
      <c r="E26" s="10" t="str">
        <f>IFERROR(VLOOKUP($B26,手順2!$A$12:$T$107,E$1,FALSE),"")&amp;IFERROR(VLOOKUP($B26,手順3!$A$12:$U$107,E$1,FALSE),"")</f>
        <v/>
      </c>
      <c r="F26" s="10" t="str">
        <f>IFERROR(VLOOKUP($B26,手順2!$A$12:$T$107,F$1,FALSE),"")&amp;IFERROR(VLOOKUP($B26,手順3!$A$12:$U$107,F$1,FALSE),"")</f>
        <v/>
      </c>
      <c r="G26" s="10" t="str">
        <f>IFERROR(VLOOKUP($B26,手順2!$A$12:$T$107,G$1,FALSE),"")&amp;IFERROR(VLOOKUP($B26,手順3!$A$12:$U$107,G$1,FALSE),"")</f>
        <v/>
      </c>
      <c r="H26" s="10" t="str">
        <f>IFERROR(VLOOKUP($B26,手順2!$A$12:$T$107,H$1,FALSE),"")&amp;IFERROR(VLOOKUP($B26,手順3!$A$12:$U$107,H$1,FALSE),"")</f>
        <v/>
      </c>
      <c r="I26" s="10" t="str">
        <f>IFERROR(VLOOKUP($B26,手順2!$A$12:$T$107,I$1,FALSE),"")&amp;IFERROR(VLOOKUP($B26,手順3!$A$12:$U$107,I$1,FALSE),"")</f>
        <v/>
      </c>
      <c r="J26" s="88" t="str">
        <f>IFERROR(VLOOKUP($B26,手順2!$A$12:$P$107,J$1,FALSE),"")&amp;IFERROR(VLOOKUP($B26,手順3!$A$12:$U$107,J$1,FALSE),"")</f>
        <v/>
      </c>
      <c r="K26" s="141" t="str">
        <f>IF(J26="","",IF(IFERROR(VLOOKUP($B26,手順2!$A$12:$P$107,K$1,FALSE),"")&amp;IFERROR(VLOOKUP($B26,手順3!$A$12:$U$107,K$1,FALSE),"")="",0,IFERROR(VLOOKUP($B26,手順2!$A$12:$P$107,K$1,FALSE),"")&amp;IFERROR(VLOOKUP($B26,手順3!$A$12:$U$107,K$1,FALSE),"")))</f>
        <v/>
      </c>
      <c r="L26" s="141" t="str">
        <f>IF(K26="","",IF(IFERROR(VLOOKUP($B26,手順2!$A$12:$P$107,L$1,FALSE),"")&amp;IFERROR(VLOOKUP($B26,手順3!$A$12:$U$107,L$1,FALSE),"")="",0,IFERROR(VLOOKUP($B26,手順2!$A$12:$P$107,L$1,FALSE),"")&amp;IFERROR(VLOOKUP($B26,手順3!$A$12:$U$107,L$1,FALSE),"")))</f>
        <v/>
      </c>
      <c r="M26" s="141" t="str">
        <f>IF(L26="","",IF(IFERROR(VLOOKUP($B26,手順2!$A$12:$P$107,M$1,FALSE),"")&amp;IFERROR(VLOOKUP($B26,手順3!$A$12:$U$107,M$1,FALSE),"")="",0,IFERROR(VLOOKUP($B26,手順2!$A$12:$P$107,M$1,FALSE),"")&amp;IFERROR(VLOOKUP($B26,手順3!$A$12:$U$107,M$1,FALSE),"")))</f>
        <v/>
      </c>
      <c r="N26" s="88" t="str">
        <f>IFERROR(VLOOKUP($B26,手順2!$A$12:$P$107,N$1,FALSE),"")&amp;IFERROR(VLOOKUP($B26,手順3!$A$12:$U$107,N$1,FALSE),"")</f>
        <v/>
      </c>
      <c r="O26" s="141" t="str">
        <f>IF(N26="","",IF(IFERROR(VLOOKUP($B26,手順2!$A$12:$P$107,O$1,FALSE),"")&amp;IFERROR(VLOOKUP($B26,手順3!$A$12:$U$107,O$1,FALSE),"")="",0,IFERROR(VLOOKUP($B26,手順2!$A$12:$P$107,O$1,FALSE),"")&amp;IFERROR(VLOOKUP($B26,手順3!$A$12:$U$107,O$1,FALSE),"")))</f>
        <v/>
      </c>
      <c r="P26" s="141" t="str">
        <f>IF(O26="","",IF(IFERROR(VLOOKUP($B26,手順2!$A$12:$P$107,P$1,FALSE),"")&amp;IFERROR(VLOOKUP($B26,手順3!$A$12:$U$107,P$1,FALSE),"")="",0,IFERROR(VLOOKUP($B26,手順2!$A$12:$P$107,P$1,FALSE),"")&amp;IFERROR(VLOOKUP($B26,手順3!$A$12:$U$107,P$1,FALSE),"")))</f>
        <v/>
      </c>
      <c r="Q26" s="141" t="str">
        <f>IF(P26="","",IF(IFERROR(VLOOKUP($B26,手順2!$A$12:$P$107,Q$1,FALSE),"")&amp;IFERROR(VLOOKUP($B26,手順3!$A$12:$U$107,Q$1,FALSE),"")="",0,IFERROR(VLOOKUP($B26,手順2!$A$12:$P$107,Q$1,FALSE),"")&amp;IFERROR(VLOOKUP($B26,手順3!$A$12:$U$107,Q$1,FALSE),"")))</f>
        <v/>
      </c>
      <c r="R26" s="88" t="str">
        <f>IFERROR(VLOOKUP($B26,手順2!$A$12:$Q$107,R$1,FALSE),"")&amp;IFERROR(VLOOKUP($B26,手順3!$A$12:$U$107,R$1,FALSE),"")</f>
        <v/>
      </c>
      <c r="S26" s="119"/>
      <c r="T26" s="119"/>
      <c r="U26" s="119"/>
      <c r="Z26"/>
      <c r="AA26" s="149" t="str">
        <f>IF($AE26="","",COUNTIF($AO$18:$AO26,AA$17))</f>
        <v/>
      </c>
      <c r="AB26" s="149" t="str">
        <f>IF($AE26="","",COUNTIF($AO$18:$AO26,AB$17))</f>
        <v/>
      </c>
      <c r="AC26" s="149" t="str">
        <f>IF($AE26="","",COUNTIF($AO$18:$AO26,AC$17))</f>
        <v/>
      </c>
      <c r="AD26" s="149" t="str">
        <f>IF($AE26="","",COUNTIF($AO$18:$AO26,AD$17))</f>
        <v/>
      </c>
      <c r="AE26" s="107" t="str">
        <f t="shared" si="2"/>
        <v/>
      </c>
      <c r="AF26" s="108" t="str">
        <f t="shared" si="9"/>
        <v/>
      </c>
      <c r="AG26" s="38" t="str">
        <f t="shared" si="3"/>
        <v/>
      </c>
      <c r="AH26" s="108" t="str">
        <f t="shared" si="4"/>
        <v/>
      </c>
      <c r="AI26" s="108" t="str">
        <f t="shared" si="5"/>
        <v/>
      </c>
      <c r="AJ26" s="108" t="str">
        <f t="shared" si="6"/>
        <v/>
      </c>
      <c r="AK26" s="108" t="str">
        <f t="shared" si="7"/>
        <v/>
      </c>
      <c r="AL26" s="108" t="str">
        <f t="shared" si="8"/>
        <v/>
      </c>
      <c r="AM26" s="108" t="str">
        <f t="shared" si="10"/>
        <v/>
      </c>
      <c r="AN26" s="108" t="str">
        <f t="shared" si="11"/>
        <v/>
      </c>
      <c r="AO26" s="109" t="str">
        <f t="shared" si="12"/>
        <v/>
      </c>
      <c r="AQ26" t="str">
        <f>種目情報!A9</f>
        <v>一高男やり投</v>
      </c>
      <c r="AR26" t="str">
        <f>種目情報!B9</f>
        <v>09202 0</v>
      </c>
      <c r="AS26">
        <f>種目情報!C9</f>
        <v>92</v>
      </c>
    </row>
    <row r="27" spans="1:45" x14ac:dyDescent="0.4">
      <c r="A27">
        <v>10</v>
      </c>
      <c r="B27" t="str">
        <f>IFERROR(IF(B26=手順3!$A$11,"",IF(B26&lt;=100,IF(手順2!A21=手順５!A27,手順５!A27,手順3!$A$12),B26+1)),"")</f>
        <v/>
      </c>
      <c r="C27" s="10" t="str">
        <f>IFERROR(VLOOKUP($B27,手順2!$A$12:$T$107,C$1,FALSE),"")&amp;IFERROR(VLOOKUP($B27,手順3!$A$12:$U$107,C$1,FALSE),"")</f>
        <v/>
      </c>
      <c r="D27" s="10" t="str">
        <f>IFERROR(VLOOKUP($B27,手順2!$A$12:$T$107,D$1,FALSE),"")&amp;IFERROR(VLOOKUP($B27,手順3!$A$12:$U$107,D$1,FALSE),"")</f>
        <v/>
      </c>
      <c r="E27" s="10" t="str">
        <f>IFERROR(VLOOKUP($B27,手順2!$A$12:$T$107,E$1,FALSE),"")&amp;IFERROR(VLOOKUP($B27,手順3!$A$12:$U$107,E$1,FALSE),"")</f>
        <v/>
      </c>
      <c r="F27" s="10" t="str">
        <f>IFERROR(VLOOKUP($B27,手順2!$A$12:$T$107,F$1,FALSE),"")&amp;IFERROR(VLOOKUP($B27,手順3!$A$12:$U$107,F$1,FALSE),"")</f>
        <v/>
      </c>
      <c r="G27" s="10" t="str">
        <f>IFERROR(VLOOKUP($B27,手順2!$A$12:$T$107,G$1,FALSE),"")&amp;IFERROR(VLOOKUP($B27,手順3!$A$12:$U$107,G$1,FALSE),"")</f>
        <v/>
      </c>
      <c r="H27" s="10" t="str">
        <f>IFERROR(VLOOKUP($B27,手順2!$A$12:$T$107,H$1,FALSE),"")&amp;IFERROR(VLOOKUP($B27,手順3!$A$12:$U$107,H$1,FALSE),"")</f>
        <v/>
      </c>
      <c r="I27" s="10" t="str">
        <f>IFERROR(VLOOKUP($B27,手順2!$A$12:$T$107,I$1,FALSE),"")&amp;IFERROR(VLOOKUP($B27,手順3!$A$12:$U$107,I$1,FALSE),"")</f>
        <v/>
      </c>
      <c r="J27" s="88" t="str">
        <f>IFERROR(VLOOKUP($B27,手順2!$A$12:$P$107,J$1,FALSE),"")&amp;IFERROR(VLOOKUP($B27,手順3!$A$12:$U$107,J$1,FALSE),"")</f>
        <v/>
      </c>
      <c r="K27" s="141" t="str">
        <f>IF(J27="","",IF(IFERROR(VLOOKUP($B27,手順2!$A$12:$P$107,K$1,FALSE),"")&amp;IFERROR(VLOOKUP($B27,手順3!$A$12:$U$107,K$1,FALSE),"")="",0,IFERROR(VLOOKUP($B27,手順2!$A$12:$P$107,K$1,FALSE),"")&amp;IFERROR(VLOOKUP($B27,手順3!$A$12:$U$107,K$1,FALSE),"")))</f>
        <v/>
      </c>
      <c r="L27" s="141" t="str">
        <f>IF(K27="","",IF(IFERROR(VLOOKUP($B27,手順2!$A$12:$P$107,L$1,FALSE),"")&amp;IFERROR(VLOOKUP($B27,手順3!$A$12:$U$107,L$1,FALSE),"")="",0,IFERROR(VLOOKUP($B27,手順2!$A$12:$P$107,L$1,FALSE),"")&amp;IFERROR(VLOOKUP($B27,手順3!$A$12:$U$107,L$1,FALSE),"")))</f>
        <v/>
      </c>
      <c r="M27" s="141" t="str">
        <f>IF(L27="","",IF(IFERROR(VLOOKUP($B27,手順2!$A$12:$P$107,M$1,FALSE),"")&amp;IFERROR(VLOOKUP($B27,手順3!$A$12:$U$107,M$1,FALSE),"")="",0,IFERROR(VLOOKUP($B27,手順2!$A$12:$P$107,M$1,FALSE),"")&amp;IFERROR(VLOOKUP($B27,手順3!$A$12:$U$107,M$1,FALSE),"")))</f>
        <v/>
      </c>
      <c r="N27" s="88" t="str">
        <f>IFERROR(VLOOKUP($B27,手順2!$A$12:$P$107,N$1,FALSE),"")&amp;IFERROR(VLOOKUP($B27,手順3!$A$12:$U$107,N$1,FALSE),"")</f>
        <v/>
      </c>
      <c r="O27" s="141" t="str">
        <f>IF(N27="","",IF(IFERROR(VLOOKUP($B27,手順2!$A$12:$P$107,O$1,FALSE),"")&amp;IFERROR(VLOOKUP($B27,手順3!$A$12:$U$107,O$1,FALSE),"")="",0,IFERROR(VLOOKUP($B27,手順2!$A$12:$P$107,O$1,FALSE),"")&amp;IFERROR(VLOOKUP($B27,手順3!$A$12:$U$107,O$1,FALSE),"")))</f>
        <v/>
      </c>
      <c r="P27" s="141" t="str">
        <f>IF(O27="","",IF(IFERROR(VLOOKUP($B27,手順2!$A$12:$P$107,P$1,FALSE),"")&amp;IFERROR(VLOOKUP($B27,手順3!$A$12:$U$107,P$1,FALSE),"")="",0,IFERROR(VLOOKUP($B27,手順2!$A$12:$P$107,P$1,FALSE),"")&amp;IFERROR(VLOOKUP($B27,手順3!$A$12:$U$107,P$1,FALSE),"")))</f>
        <v/>
      </c>
      <c r="Q27" s="141" t="str">
        <f>IF(P27="","",IF(IFERROR(VLOOKUP($B27,手順2!$A$12:$P$107,Q$1,FALSE),"")&amp;IFERROR(VLOOKUP($B27,手順3!$A$12:$U$107,Q$1,FALSE),"")="",0,IFERROR(VLOOKUP($B27,手順2!$A$12:$P$107,Q$1,FALSE),"")&amp;IFERROR(VLOOKUP($B27,手順3!$A$12:$U$107,Q$1,FALSE),"")))</f>
        <v/>
      </c>
      <c r="R27" s="88" t="str">
        <f>IFERROR(VLOOKUP($B27,手順2!$A$12:$Q$107,R$1,FALSE),"")&amp;IFERROR(VLOOKUP($B27,手順3!$A$12:$U$107,R$1,FALSE),"")</f>
        <v/>
      </c>
      <c r="S27" s="119"/>
      <c r="T27" s="119"/>
      <c r="U27" s="119"/>
      <c r="Z27"/>
      <c r="AA27" s="149" t="str">
        <f>IF($AE27="","",COUNTIF($AO$18:$AO27,AA$17))</f>
        <v/>
      </c>
      <c r="AB27" s="149" t="str">
        <f>IF($AE27="","",COUNTIF($AO$18:$AO27,AB$17))</f>
        <v/>
      </c>
      <c r="AC27" s="149" t="str">
        <f>IF($AE27="","",COUNTIF($AO$18:$AO27,AC$17))</f>
        <v/>
      </c>
      <c r="AD27" s="149" t="str">
        <f>IF($AE27="","",COUNTIF($AO$18:$AO27,AD$17))</f>
        <v/>
      </c>
      <c r="AE27" s="107" t="str">
        <f t="shared" si="2"/>
        <v/>
      </c>
      <c r="AF27" s="108" t="str">
        <f t="shared" si="9"/>
        <v/>
      </c>
      <c r="AG27" s="38" t="str">
        <f t="shared" si="3"/>
        <v/>
      </c>
      <c r="AH27" s="108" t="str">
        <f t="shared" si="4"/>
        <v/>
      </c>
      <c r="AI27" s="108" t="str">
        <f t="shared" si="5"/>
        <v/>
      </c>
      <c r="AJ27" s="108" t="str">
        <f t="shared" si="6"/>
        <v/>
      </c>
      <c r="AK27" s="108" t="str">
        <f t="shared" si="7"/>
        <v/>
      </c>
      <c r="AL27" s="108" t="str">
        <f t="shared" si="8"/>
        <v/>
      </c>
      <c r="AM27" s="108" t="str">
        <f t="shared" si="10"/>
        <v/>
      </c>
      <c r="AN27" s="108" t="str">
        <f t="shared" si="11"/>
        <v/>
      </c>
      <c r="AO27" s="109" t="str">
        <f t="shared" si="12"/>
        <v/>
      </c>
      <c r="AQ27" t="str">
        <f>種目情報!A10</f>
        <v>男5000ｍｵｰﾌﾟﾝ</v>
      </c>
      <c r="AR27" t="str">
        <f>種目情報!B10</f>
        <v>01122 0</v>
      </c>
      <c r="AS27">
        <f>種目情報!C10</f>
        <v>11</v>
      </c>
    </row>
    <row r="28" spans="1:45" x14ac:dyDescent="0.4">
      <c r="A28">
        <v>11</v>
      </c>
      <c r="B28" t="str">
        <f>IFERROR(IF(B27=手順3!$A$11,"",IF(B27&lt;=100,IF(手順2!A22=手順５!A28,手順５!A28,手順3!$A$12),B27+1)),"")</f>
        <v/>
      </c>
      <c r="C28" s="10" t="str">
        <f>IFERROR(VLOOKUP($B28,手順2!$A$12:$T$107,C$1,FALSE),"")&amp;IFERROR(VLOOKUP($B28,手順3!$A$12:$U$107,C$1,FALSE),"")</f>
        <v/>
      </c>
      <c r="D28" s="10" t="str">
        <f>IFERROR(VLOOKUP($B28,手順2!$A$12:$T$107,D$1,FALSE),"")&amp;IFERROR(VLOOKUP($B28,手順3!$A$12:$U$107,D$1,FALSE),"")</f>
        <v/>
      </c>
      <c r="E28" s="10" t="str">
        <f>IFERROR(VLOOKUP($B28,手順2!$A$12:$T$107,E$1,FALSE),"")&amp;IFERROR(VLOOKUP($B28,手順3!$A$12:$U$107,E$1,FALSE),"")</f>
        <v/>
      </c>
      <c r="F28" s="10" t="str">
        <f>IFERROR(VLOOKUP($B28,手順2!$A$12:$T$107,F$1,FALSE),"")&amp;IFERROR(VLOOKUP($B28,手順3!$A$12:$U$107,F$1,FALSE),"")</f>
        <v/>
      </c>
      <c r="G28" s="10" t="str">
        <f>IFERROR(VLOOKUP($B28,手順2!$A$12:$T$107,G$1,FALSE),"")&amp;IFERROR(VLOOKUP($B28,手順3!$A$12:$U$107,G$1,FALSE),"")</f>
        <v/>
      </c>
      <c r="H28" s="10" t="str">
        <f>IFERROR(VLOOKUP($B28,手順2!$A$12:$T$107,H$1,FALSE),"")&amp;IFERROR(VLOOKUP($B28,手順3!$A$12:$U$107,H$1,FALSE),"")</f>
        <v/>
      </c>
      <c r="I28" s="10" t="str">
        <f>IFERROR(VLOOKUP($B28,手順2!$A$12:$T$107,I$1,FALSE),"")&amp;IFERROR(VLOOKUP($B28,手順3!$A$12:$U$107,I$1,FALSE),"")</f>
        <v/>
      </c>
      <c r="J28" s="88" t="str">
        <f>IFERROR(VLOOKUP($B28,手順2!$A$12:$P$107,J$1,FALSE),"")&amp;IFERROR(VLOOKUP($B28,手順3!$A$12:$U$107,J$1,FALSE),"")</f>
        <v/>
      </c>
      <c r="K28" s="141" t="str">
        <f>IF(J28="","",IF(IFERROR(VLOOKUP($B28,手順2!$A$12:$P$107,K$1,FALSE),"")&amp;IFERROR(VLOOKUP($B28,手順3!$A$12:$U$107,K$1,FALSE),"")="",0,IFERROR(VLOOKUP($B28,手順2!$A$12:$P$107,K$1,FALSE),"")&amp;IFERROR(VLOOKUP($B28,手順3!$A$12:$U$107,K$1,FALSE),"")))</f>
        <v/>
      </c>
      <c r="L28" s="141" t="str">
        <f>IF(K28="","",IF(IFERROR(VLOOKUP($B28,手順2!$A$12:$P$107,L$1,FALSE),"")&amp;IFERROR(VLOOKUP($B28,手順3!$A$12:$U$107,L$1,FALSE),"")="",0,IFERROR(VLOOKUP($B28,手順2!$A$12:$P$107,L$1,FALSE),"")&amp;IFERROR(VLOOKUP($B28,手順3!$A$12:$U$107,L$1,FALSE),"")))</f>
        <v/>
      </c>
      <c r="M28" s="141" t="str">
        <f>IF(L28="","",IF(IFERROR(VLOOKUP($B28,手順2!$A$12:$P$107,M$1,FALSE),"")&amp;IFERROR(VLOOKUP($B28,手順3!$A$12:$U$107,M$1,FALSE),"")="",0,IFERROR(VLOOKUP($B28,手順2!$A$12:$P$107,M$1,FALSE),"")&amp;IFERROR(VLOOKUP($B28,手順3!$A$12:$U$107,M$1,FALSE),"")))</f>
        <v/>
      </c>
      <c r="N28" s="88" t="str">
        <f>IFERROR(VLOOKUP($B28,手順2!$A$12:$P$107,N$1,FALSE),"")&amp;IFERROR(VLOOKUP($B28,手順3!$A$12:$U$107,N$1,FALSE),"")</f>
        <v/>
      </c>
      <c r="O28" s="141" t="str">
        <f>IF(N28="","",IF(IFERROR(VLOOKUP($B28,手順2!$A$12:$P$107,O$1,FALSE),"")&amp;IFERROR(VLOOKUP($B28,手順3!$A$12:$U$107,O$1,FALSE),"")="",0,IFERROR(VLOOKUP($B28,手順2!$A$12:$P$107,O$1,FALSE),"")&amp;IFERROR(VLOOKUP($B28,手順3!$A$12:$U$107,O$1,FALSE),"")))</f>
        <v/>
      </c>
      <c r="P28" s="141" t="str">
        <f>IF(O28="","",IF(IFERROR(VLOOKUP($B28,手順2!$A$12:$P$107,P$1,FALSE),"")&amp;IFERROR(VLOOKUP($B28,手順3!$A$12:$U$107,P$1,FALSE),"")="",0,IFERROR(VLOOKUP($B28,手順2!$A$12:$P$107,P$1,FALSE),"")&amp;IFERROR(VLOOKUP($B28,手順3!$A$12:$U$107,P$1,FALSE),"")))</f>
        <v/>
      </c>
      <c r="Q28" s="141" t="str">
        <f>IF(P28="","",IF(IFERROR(VLOOKUP($B28,手順2!$A$12:$P$107,Q$1,FALSE),"")&amp;IFERROR(VLOOKUP($B28,手順3!$A$12:$U$107,Q$1,FALSE),"")="",0,IFERROR(VLOOKUP($B28,手順2!$A$12:$P$107,Q$1,FALSE),"")&amp;IFERROR(VLOOKUP($B28,手順3!$A$12:$U$107,Q$1,FALSE),"")))</f>
        <v/>
      </c>
      <c r="R28" s="88" t="str">
        <f>IFERROR(VLOOKUP($B28,手順2!$A$12:$Q$107,R$1,FALSE),"")&amp;IFERROR(VLOOKUP($B28,手順3!$A$12:$U$107,R$1,FALSE),"")</f>
        <v/>
      </c>
      <c r="S28" s="119"/>
      <c r="T28" s="119"/>
      <c r="U28" s="119"/>
      <c r="Z28"/>
      <c r="AA28" s="149" t="str">
        <f>IF($AE28="","",COUNTIF($AO$18:$AO28,AA$17))</f>
        <v/>
      </c>
      <c r="AB28" s="149" t="str">
        <f>IF($AE28="","",COUNTIF($AO$18:$AO28,AB$17))</f>
        <v/>
      </c>
      <c r="AC28" s="149" t="str">
        <f>IF($AE28="","",COUNTIF($AO$18:$AO28,AC$17))</f>
        <v/>
      </c>
      <c r="AD28" s="149" t="str">
        <f>IF($AE28="","",COUNTIF($AO$18:$AO28,AD$17))</f>
        <v/>
      </c>
      <c r="AE28" s="107" t="str">
        <f t="shared" si="2"/>
        <v/>
      </c>
      <c r="AF28" s="108" t="str">
        <f t="shared" si="9"/>
        <v/>
      </c>
      <c r="AG28" s="38" t="str">
        <f t="shared" si="3"/>
        <v/>
      </c>
      <c r="AH28" s="108" t="str">
        <f t="shared" si="4"/>
        <v/>
      </c>
      <c r="AI28" s="108" t="str">
        <f t="shared" si="5"/>
        <v/>
      </c>
      <c r="AJ28" s="108" t="str">
        <f t="shared" si="6"/>
        <v/>
      </c>
      <c r="AK28" s="108" t="str">
        <f t="shared" si="7"/>
        <v/>
      </c>
      <c r="AL28" s="108" t="str">
        <f t="shared" si="8"/>
        <v/>
      </c>
      <c r="AM28" s="108" t="str">
        <f t="shared" si="10"/>
        <v/>
      </c>
      <c r="AN28" s="108" t="str">
        <f t="shared" si="11"/>
        <v/>
      </c>
      <c r="AO28" s="109" t="str">
        <f t="shared" si="12"/>
        <v/>
      </c>
      <c r="AQ28">
        <f>種目情報!A11</f>
        <v>0</v>
      </c>
      <c r="AR28">
        <f>種目情報!B11</f>
        <v>0</v>
      </c>
      <c r="AS28">
        <f>種目情報!C11</f>
        <v>0</v>
      </c>
    </row>
    <row r="29" spans="1:45" x14ac:dyDescent="0.4">
      <c r="A29">
        <v>12</v>
      </c>
      <c r="B29" t="str">
        <f>IFERROR(IF(B28=手順3!$A$11,"",IF(B28&lt;=100,IF(手順2!A23=手順５!A29,手順５!A29,手順3!$A$12),B28+1)),"")</f>
        <v/>
      </c>
      <c r="C29" s="10" t="str">
        <f>IFERROR(VLOOKUP($B29,手順2!$A$12:$T$107,C$1,FALSE),"")&amp;IFERROR(VLOOKUP($B29,手順3!$A$12:$U$107,C$1,FALSE),"")</f>
        <v/>
      </c>
      <c r="D29" s="10" t="str">
        <f>IFERROR(VLOOKUP($B29,手順2!$A$12:$T$107,D$1,FALSE),"")&amp;IFERROR(VLOOKUP($B29,手順3!$A$12:$U$107,D$1,FALSE),"")</f>
        <v/>
      </c>
      <c r="E29" s="10" t="str">
        <f>IFERROR(VLOOKUP($B29,手順2!$A$12:$T$107,E$1,FALSE),"")&amp;IFERROR(VLOOKUP($B29,手順3!$A$12:$U$107,E$1,FALSE),"")</f>
        <v/>
      </c>
      <c r="F29" s="10" t="str">
        <f>IFERROR(VLOOKUP($B29,手順2!$A$12:$T$107,F$1,FALSE),"")&amp;IFERROR(VLOOKUP($B29,手順3!$A$12:$U$107,F$1,FALSE),"")</f>
        <v/>
      </c>
      <c r="G29" s="10" t="str">
        <f>IFERROR(VLOOKUP($B29,手順2!$A$12:$T$107,G$1,FALSE),"")&amp;IFERROR(VLOOKUP($B29,手順3!$A$12:$U$107,G$1,FALSE),"")</f>
        <v/>
      </c>
      <c r="H29" s="10" t="str">
        <f>IFERROR(VLOOKUP($B29,手順2!$A$12:$T$107,H$1,FALSE),"")&amp;IFERROR(VLOOKUP($B29,手順3!$A$12:$U$107,H$1,FALSE),"")</f>
        <v/>
      </c>
      <c r="I29" s="10" t="str">
        <f>IFERROR(VLOOKUP($B29,手順2!$A$12:$T$107,I$1,FALSE),"")&amp;IFERROR(VLOOKUP($B29,手順3!$A$12:$U$107,I$1,FALSE),"")</f>
        <v/>
      </c>
      <c r="J29" s="88" t="str">
        <f>IFERROR(VLOOKUP($B29,手順2!$A$12:$P$107,J$1,FALSE),"")&amp;IFERROR(VLOOKUP($B29,手順3!$A$12:$U$107,J$1,FALSE),"")</f>
        <v/>
      </c>
      <c r="K29" s="141" t="str">
        <f>IF(J29="","",IF(IFERROR(VLOOKUP($B29,手順2!$A$12:$P$107,K$1,FALSE),"")&amp;IFERROR(VLOOKUP($B29,手順3!$A$12:$U$107,K$1,FALSE),"")="",0,IFERROR(VLOOKUP($B29,手順2!$A$12:$P$107,K$1,FALSE),"")&amp;IFERROR(VLOOKUP($B29,手順3!$A$12:$U$107,K$1,FALSE),"")))</f>
        <v/>
      </c>
      <c r="L29" s="141" t="str">
        <f>IF(K29="","",IF(IFERROR(VLOOKUP($B29,手順2!$A$12:$P$107,L$1,FALSE),"")&amp;IFERROR(VLOOKUP($B29,手順3!$A$12:$U$107,L$1,FALSE),"")="",0,IFERROR(VLOOKUP($B29,手順2!$A$12:$P$107,L$1,FALSE),"")&amp;IFERROR(VLOOKUP($B29,手順3!$A$12:$U$107,L$1,FALSE),"")))</f>
        <v/>
      </c>
      <c r="M29" s="141" t="str">
        <f>IF(L29="","",IF(IFERROR(VLOOKUP($B29,手順2!$A$12:$P$107,M$1,FALSE),"")&amp;IFERROR(VLOOKUP($B29,手順3!$A$12:$U$107,M$1,FALSE),"")="",0,IFERROR(VLOOKUP($B29,手順2!$A$12:$P$107,M$1,FALSE),"")&amp;IFERROR(VLOOKUP($B29,手順3!$A$12:$U$107,M$1,FALSE),"")))</f>
        <v/>
      </c>
      <c r="N29" s="88" t="str">
        <f>IFERROR(VLOOKUP($B29,手順2!$A$12:$P$107,N$1,FALSE),"")&amp;IFERROR(VLOOKUP($B29,手順3!$A$12:$U$107,N$1,FALSE),"")</f>
        <v/>
      </c>
      <c r="O29" s="141" t="str">
        <f>IF(N29="","",IF(IFERROR(VLOOKUP($B29,手順2!$A$12:$P$107,O$1,FALSE),"")&amp;IFERROR(VLOOKUP($B29,手順3!$A$12:$U$107,O$1,FALSE),"")="",0,IFERROR(VLOOKUP($B29,手順2!$A$12:$P$107,O$1,FALSE),"")&amp;IFERROR(VLOOKUP($B29,手順3!$A$12:$U$107,O$1,FALSE),"")))</f>
        <v/>
      </c>
      <c r="P29" s="141" t="str">
        <f>IF(O29="","",IF(IFERROR(VLOOKUP($B29,手順2!$A$12:$P$107,P$1,FALSE),"")&amp;IFERROR(VLOOKUP($B29,手順3!$A$12:$U$107,P$1,FALSE),"")="",0,IFERROR(VLOOKUP($B29,手順2!$A$12:$P$107,P$1,FALSE),"")&amp;IFERROR(VLOOKUP($B29,手順3!$A$12:$U$107,P$1,FALSE),"")))</f>
        <v/>
      </c>
      <c r="Q29" s="141" t="str">
        <f>IF(P29="","",IF(IFERROR(VLOOKUP($B29,手順2!$A$12:$P$107,Q$1,FALSE),"")&amp;IFERROR(VLOOKUP($B29,手順3!$A$12:$U$107,Q$1,FALSE),"")="",0,IFERROR(VLOOKUP($B29,手順2!$A$12:$P$107,Q$1,FALSE),"")&amp;IFERROR(VLOOKUP($B29,手順3!$A$12:$U$107,Q$1,FALSE),"")))</f>
        <v/>
      </c>
      <c r="R29" s="88" t="str">
        <f>IFERROR(VLOOKUP($B29,手順2!$A$12:$Q$107,R$1,FALSE),"")&amp;IFERROR(VLOOKUP($B29,手順3!$A$12:$U$107,R$1,FALSE),"")</f>
        <v/>
      </c>
      <c r="S29" s="119"/>
      <c r="T29" s="119"/>
      <c r="U29" s="119"/>
      <c r="Z29"/>
      <c r="AA29" s="149" t="str">
        <f>IF($AE29="","",COUNTIF($AO$18:$AO29,AA$17))</f>
        <v/>
      </c>
      <c r="AB29" s="149" t="str">
        <f>IF($AE29="","",COUNTIF($AO$18:$AO29,AB$17))</f>
        <v/>
      </c>
      <c r="AC29" s="149" t="str">
        <f>IF($AE29="","",COUNTIF($AO$18:$AO29,AC$17))</f>
        <v/>
      </c>
      <c r="AD29" s="149" t="str">
        <f>IF($AE29="","",COUNTIF($AO$18:$AO29,AD$17))</f>
        <v/>
      </c>
      <c r="AE29" s="107" t="str">
        <f t="shared" si="2"/>
        <v/>
      </c>
      <c r="AF29" s="108" t="str">
        <f t="shared" si="9"/>
        <v/>
      </c>
      <c r="AG29" s="38" t="str">
        <f t="shared" si="3"/>
        <v/>
      </c>
      <c r="AH29" s="108" t="str">
        <f t="shared" si="4"/>
        <v/>
      </c>
      <c r="AI29" s="108" t="str">
        <f t="shared" si="5"/>
        <v/>
      </c>
      <c r="AJ29" s="108" t="str">
        <f t="shared" si="6"/>
        <v/>
      </c>
      <c r="AK29" s="108" t="str">
        <f t="shared" si="7"/>
        <v/>
      </c>
      <c r="AL29" s="108" t="str">
        <f t="shared" si="8"/>
        <v/>
      </c>
      <c r="AM29" s="108" t="str">
        <f t="shared" si="10"/>
        <v/>
      </c>
      <c r="AN29" s="108" t="str">
        <f t="shared" si="11"/>
        <v/>
      </c>
      <c r="AO29" s="109" t="str">
        <f t="shared" si="12"/>
        <v/>
      </c>
      <c r="AQ29">
        <f>種目情報!A12</f>
        <v>0</v>
      </c>
      <c r="AR29">
        <f>種目情報!B12</f>
        <v>0</v>
      </c>
      <c r="AS29">
        <f>種目情報!C12</f>
        <v>0</v>
      </c>
    </row>
    <row r="30" spans="1:45" x14ac:dyDescent="0.4">
      <c r="A30">
        <v>13</v>
      </c>
      <c r="B30" t="str">
        <f>IFERROR(IF(B29=手順3!$A$11,"",IF(B29&lt;=100,IF(手順2!A24=手順５!A30,手順５!A30,手順3!$A$12),B29+1)),"")</f>
        <v/>
      </c>
      <c r="C30" s="10" t="str">
        <f>IFERROR(VLOOKUP($B30,手順2!$A$12:$T$107,C$1,FALSE),"")&amp;IFERROR(VLOOKUP($B30,手順3!$A$12:$U$107,C$1,FALSE),"")</f>
        <v/>
      </c>
      <c r="D30" s="10" t="str">
        <f>IFERROR(VLOOKUP($B30,手順2!$A$12:$T$107,D$1,FALSE),"")&amp;IFERROR(VLOOKUP($B30,手順3!$A$12:$U$107,D$1,FALSE),"")</f>
        <v/>
      </c>
      <c r="E30" s="10" t="str">
        <f>IFERROR(VLOOKUP($B30,手順2!$A$12:$T$107,E$1,FALSE),"")&amp;IFERROR(VLOOKUP($B30,手順3!$A$12:$U$107,E$1,FALSE),"")</f>
        <v/>
      </c>
      <c r="F30" s="10" t="str">
        <f>IFERROR(VLOOKUP($B30,手順2!$A$12:$T$107,F$1,FALSE),"")&amp;IFERROR(VLOOKUP($B30,手順3!$A$12:$U$107,F$1,FALSE),"")</f>
        <v/>
      </c>
      <c r="G30" s="10" t="str">
        <f>IFERROR(VLOOKUP($B30,手順2!$A$12:$T$107,G$1,FALSE),"")&amp;IFERROR(VLOOKUP($B30,手順3!$A$12:$U$107,G$1,FALSE),"")</f>
        <v/>
      </c>
      <c r="H30" s="10" t="str">
        <f>IFERROR(VLOOKUP($B30,手順2!$A$12:$T$107,H$1,FALSE),"")&amp;IFERROR(VLOOKUP($B30,手順3!$A$12:$U$107,H$1,FALSE),"")</f>
        <v/>
      </c>
      <c r="I30" s="10" t="str">
        <f>IFERROR(VLOOKUP($B30,手順2!$A$12:$T$107,I$1,FALSE),"")&amp;IFERROR(VLOOKUP($B30,手順3!$A$12:$U$107,I$1,FALSE),"")</f>
        <v/>
      </c>
      <c r="J30" s="88" t="str">
        <f>IFERROR(VLOOKUP($B30,手順2!$A$12:$P$107,J$1,FALSE),"")&amp;IFERROR(VLOOKUP($B30,手順3!$A$12:$U$107,J$1,FALSE),"")</f>
        <v/>
      </c>
      <c r="K30" s="141" t="str">
        <f>IF(J30="","",IF(IFERROR(VLOOKUP($B30,手順2!$A$12:$P$107,K$1,FALSE),"")&amp;IFERROR(VLOOKUP($B30,手順3!$A$12:$U$107,K$1,FALSE),"")="",0,IFERROR(VLOOKUP($B30,手順2!$A$12:$P$107,K$1,FALSE),"")&amp;IFERROR(VLOOKUP($B30,手順3!$A$12:$U$107,K$1,FALSE),"")))</f>
        <v/>
      </c>
      <c r="L30" s="141" t="str">
        <f>IF(K30="","",IF(IFERROR(VLOOKUP($B30,手順2!$A$12:$P$107,L$1,FALSE),"")&amp;IFERROR(VLOOKUP($B30,手順3!$A$12:$U$107,L$1,FALSE),"")="",0,IFERROR(VLOOKUP($B30,手順2!$A$12:$P$107,L$1,FALSE),"")&amp;IFERROR(VLOOKUP($B30,手順3!$A$12:$U$107,L$1,FALSE),"")))</f>
        <v/>
      </c>
      <c r="M30" s="141" t="str">
        <f>IF(L30="","",IF(IFERROR(VLOOKUP($B30,手順2!$A$12:$P$107,M$1,FALSE),"")&amp;IFERROR(VLOOKUP($B30,手順3!$A$12:$U$107,M$1,FALSE),"")="",0,IFERROR(VLOOKUP($B30,手順2!$A$12:$P$107,M$1,FALSE),"")&amp;IFERROR(VLOOKUP($B30,手順3!$A$12:$U$107,M$1,FALSE),"")))</f>
        <v/>
      </c>
      <c r="N30" s="88" t="str">
        <f>IFERROR(VLOOKUP($B30,手順2!$A$12:$P$107,N$1,FALSE),"")&amp;IFERROR(VLOOKUP($B30,手順3!$A$12:$U$107,N$1,FALSE),"")</f>
        <v/>
      </c>
      <c r="O30" s="141" t="str">
        <f>IF(N30="","",IF(IFERROR(VLOOKUP($B30,手順2!$A$12:$P$107,O$1,FALSE),"")&amp;IFERROR(VLOOKUP($B30,手順3!$A$12:$U$107,O$1,FALSE),"")="",0,IFERROR(VLOOKUP($B30,手順2!$A$12:$P$107,O$1,FALSE),"")&amp;IFERROR(VLOOKUP($B30,手順3!$A$12:$U$107,O$1,FALSE),"")))</f>
        <v/>
      </c>
      <c r="P30" s="141" t="str">
        <f>IF(O30="","",IF(IFERROR(VLOOKUP($B30,手順2!$A$12:$P$107,P$1,FALSE),"")&amp;IFERROR(VLOOKUP($B30,手順3!$A$12:$U$107,P$1,FALSE),"")="",0,IFERROR(VLOOKUP($B30,手順2!$A$12:$P$107,P$1,FALSE),"")&amp;IFERROR(VLOOKUP($B30,手順3!$A$12:$U$107,P$1,FALSE),"")))</f>
        <v/>
      </c>
      <c r="Q30" s="141" t="str">
        <f>IF(P30="","",IF(IFERROR(VLOOKUP($B30,手順2!$A$12:$P$107,Q$1,FALSE),"")&amp;IFERROR(VLOOKUP($B30,手順3!$A$12:$U$107,Q$1,FALSE),"")="",0,IFERROR(VLOOKUP($B30,手順2!$A$12:$P$107,Q$1,FALSE),"")&amp;IFERROR(VLOOKUP($B30,手順3!$A$12:$U$107,Q$1,FALSE),"")))</f>
        <v/>
      </c>
      <c r="R30" s="88" t="str">
        <f>IFERROR(VLOOKUP($B30,手順2!$A$12:$Q$107,R$1,FALSE),"")&amp;IFERROR(VLOOKUP($B30,手順3!$A$12:$U$107,R$1,FALSE),"")</f>
        <v/>
      </c>
      <c r="S30" s="119"/>
      <c r="T30" s="119"/>
      <c r="U30" s="119"/>
      <c r="Z30"/>
      <c r="AA30" s="149" t="str">
        <f>IF($AE30="","",COUNTIF($AO$18:$AO30,AA$17))</f>
        <v/>
      </c>
      <c r="AB30" s="149" t="str">
        <f>IF($AE30="","",COUNTIF($AO$18:$AO30,AB$17))</f>
        <v/>
      </c>
      <c r="AC30" s="149" t="str">
        <f>IF($AE30="","",COUNTIF($AO$18:$AO30,AC$17))</f>
        <v/>
      </c>
      <c r="AD30" s="149" t="str">
        <f>IF($AE30="","",COUNTIF($AO$18:$AO30,AD$17))</f>
        <v/>
      </c>
      <c r="AE30" s="107" t="str">
        <f t="shared" si="2"/>
        <v/>
      </c>
      <c r="AF30" s="108" t="str">
        <f t="shared" si="9"/>
        <v/>
      </c>
      <c r="AG30" s="38" t="str">
        <f t="shared" si="3"/>
        <v/>
      </c>
      <c r="AH30" s="108" t="str">
        <f t="shared" si="4"/>
        <v/>
      </c>
      <c r="AI30" s="108" t="str">
        <f t="shared" si="5"/>
        <v/>
      </c>
      <c r="AJ30" s="108" t="str">
        <f t="shared" si="6"/>
        <v/>
      </c>
      <c r="AK30" s="108" t="str">
        <f t="shared" si="7"/>
        <v/>
      </c>
      <c r="AL30" s="108" t="str">
        <f t="shared" si="8"/>
        <v/>
      </c>
      <c r="AM30" s="108" t="str">
        <f t="shared" si="10"/>
        <v/>
      </c>
      <c r="AN30" s="108" t="str">
        <f t="shared" si="11"/>
        <v/>
      </c>
      <c r="AO30" s="109" t="str">
        <f t="shared" si="12"/>
        <v/>
      </c>
      <c r="AQ30" t="str">
        <f>種目情報!A13</f>
        <v>【一般高校女子】</v>
      </c>
      <c r="AR30">
        <f>種目情報!B13</f>
        <v>0</v>
      </c>
      <c r="AS30">
        <f>種目情報!C13</f>
        <v>0</v>
      </c>
    </row>
    <row r="31" spans="1:45" x14ac:dyDescent="0.4">
      <c r="A31">
        <v>14</v>
      </c>
      <c r="B31" t="str">
        <f>IFERROR(IF(B30=手順3!$A$11,"",IF(B30&lt;=100,IF(手順2!A25=手順５!A31,手順５!A31,手順3!$A$12),B30+1)),"")</f>
        <v/>
      </c>
      <c r="C31" s="10" t="str">
        <f>IFERROR(VLOOKUP($B31,手順2!$A$12:$T$107,C$1,FALSE),"")&amp;IFERROR(VLOOKUP($B31,手順3!$A$12:$U$107,C$1,FALSE),"")</f>
        <v/>
      </c>
      <c r="D31" s="10" t="str">
        <f>IFERROR(VLOOKUP($B31,手順2!$A$12:$T$107,D$1,FALSE),"")&amp;IFERROR(VLOOKUP($B31,手順3!$A$12:$U$107,D$1,FALSE),"")</f>
        <v/>
      </c>
      <c r="E31" s="10" t="str">
        <f>IFERROR(VLOOKUP($B31,手順2!$A$12:$T$107,E$1,FALSE),"")&amp;IFERROR(VLOOKUP($B31,手順3!$A$12:$U$107,E$1,FALSE),"")</f>
        <v/>
      </c>
      <c r="F31" s="10" t="str">
        <f>IFERROR(VLOOKUP($B31,手順2!$A$12:$T$107,F$1,FALSE),"")&amp;IFERROR(VLOOKUP($B31,手順3!$A$12:$U$107,F$1,FALSE),"")</f>
        <v/>
      </c>
      <c r="G31" s="10" t="str">
        <f>IFERROR(VLOOKUP($B31,手順2!$A$12:$T$107,G$1,FALSE),"")&amp;IFERROR(VLOOKUP($B31,手順3!$A$12:$U$107,G$1,FALSE),"")</f>
        <v/>
      </c>
      <c r="H31" s="10" t="str">
        <f>IFERROR(VLOOKUP($B31,手順2!$A$12:$T$107,H$1,FALSE),"")&amp;IFERROR(VLOOKUP($B31,手順3!$A$12:$U$107,H$1,FALSE),"")</f>
        <v/>
      </c>
      <c r="I31" s="10" t="str">
        <f>IFERROR(VLOOKUP($B31,手順2!$A$12:$T$107,I$1,FALSE),"")&amp;IFERROR(VLOOKUP($B31,手順3!$A$12:$U$107,I$1,FALSE),"")</f>
        <v/>
      </c>
      <c r="J31" s="88" t="str">
        <f>IFERROR(VLOOKUP($B31,手順2!$A$12:$P$107,J$1,FALSE),"")&amp;IFERROR(VLOOKUP($B31,手順3!$A$12:$U$107,J$1,FALSE),"")</f>
        <v/>
      </c>
      <c r="K31" s="141" t="str">
        <f>IF(J31="","",IF(IFERROR(VLOOKUP($B31,手順2!$A$12:$P$107,K$1,FALSE),"")&amp;IFERROR(VLOOKUP($B31,手順3!$A$12:$U$107,K$1,FALSE),"")="",0,IFERROR(VLOOKUP($B31,手順2!$A$12:$P$107,K$1,FALSE),"")&amp;IFERROR(VLOOKUP($B31,手順3!$A$12:$U$107,K$1,FALSE),"")))</f>
        <v/>
      </c>
      <c r="L31" s="141" t="str">
        <f>IF(K31="","",IF(IFERROR(VLOOKUP($B31,手順2!$A$12:$P$107,L$1,FALSE),"")&amp;IFERROR(VLOOKUP($B31,手順3!$A$12:$U$107,L$1,FALSE),"")="",0,IFERROR(VLOOKUP($B31,手順2!$A$12:$P$107,L$1,FALSE),"")&amp;IFERROR(VLOOKUP($B31,手順3!$A$12:$U$107,L$1,FALSE),"")))</f>
        <v/>
      </c>
      <c r="M31" s="141" t="str">
        <f>IF(L31="","",IF(IFERROR(VLOOKUP($B31,手順2!$A$12:$P$107,M$1,FALSE),"")&amp;IFERROR(VLOOKUP($B31,手順3!$A$12:$U$107,M$1,FALSE),"")="",0,IFERROR(VLOOKUP($B31,手順2!$A$12:$P$107,M$1,FALSE),"")&amp;IFERROR(VLOOKUP($B31,手順3!$A$12:$U$107,M$1,FALSE),"")))</f>
        <v/>
      </c>
      <c r="N31" s="88" t="str">
        <f>IFERROR(VLOOKUP($B31,手順2!$A$12:$P$107,N$1,FALSE),"")&amp;IFERROR(VLOOKUP($B31,手順3!$A$12:$U$107,N$1,FALSE),"")</f>
        <v/>
      </c>
      <c r="O31" s="141" t="str">
        <f>IF(N31="","",IF(IFERROR(VLOOKUP($B31,手順2!$A$12:$P$107,O$1,FALSE),"")&amp;IFERROR(VLOOKUP($B31,手順3!$A$12:$U$107,O$1,FALSE),"")="",0,IFERROR(VLOOKUP($B31,手順2!$A$12:$P$107,O$1,FALSE),"")&amp;IFERROR(VLOOKUP($B31,手順3!$A$12:$U$107,O$1,FALSE),"")))</f>
        <v/>
      </c>
      <c r="P31" s="141" t="str">
        <f>IF(O31="","",IF(IFERROR(VLOOKUP($B31,手順2!$A$12:$P$107,P$1,FALSE),"")&amp;IFERROR(VLOOKUP($B31,手順3!$A$12:$U$107,P$1,FALSE),"")="",0,IFERROR(VLOOKUP($B31,手順2!$A$12:$P$107,P$1,FALSE),"")&amp;IFERROR(VLOOKUP($B31,手順3!$A$12:$U$107,P$1,FALSE),"")))</f>
        <v/>
      </c>
      <c r="Q31" s="141" t="str">
        <f>IF(P31="","",IF(IFERROR(VLOOKUP($B31,手順2!$A$12:$P$107,Q$1,FALSE),"")&amp;IFERROR(VLOOKUP($B31,手順3!$A$12:$U$107,Q$1,FALSE),"")="",0,IFERROR(VLOOKUP($B31,手順2!$A$12:$P$107,Q$1,FALSE),"")&amp;IFERROR(VLOOKUP($B31,手順3!$A$12:$U$107,Q$1,FALSE),"")))</f>
        <v/>
      </c>
      <c r="R31" s="88" t="str">
        <f>IFERROR(VLOOKUP($B31,手順2!$A$12:$Q$107,R$1,FALSE),"")&amp;IFERROR(VLOOKUP($B31,手順3!$A$12:$U$107,R$1,FALSE),"")</f>
        <v/>
      </c>
      <c r="S31" s="119"/>
      <c r="T31" s="119"/>
      <c r="U31" s="119"/>
      <c r="Z31"/>
      <c r="AA31" s="149" t="str">
        <f>IF($AE31="","",COUNTIF($AO$18:$AO31,AA$17))</f>
        <v/>
      </c>
      <c r="AB31" s="149" t="str">
        <f>IF($AE31="","",COUNTIF($AO$18:$AO31,AB$17))</f>
        <v/>
      </c>
      <c r="AC31" s="149" t="str">
        <f>IF($AE31="","",COUNTIF($AO$18:$AO31,AC$17))</f>
        <v/>
      </c>
      <c r="AD31" s="149" t="str">
        <f>IF($AE31="","",COUNTIF($AO$18:$AO31,AD$17))</f>
        <v/>
      </c>
      <c r="AE31" s="107" t="str">
        <f t="shared" si="2"/>
        <v/>
      </c>
      <c r="AF31" s="108" t="str">
        <f t="shared" si="9"/>
        <v/>
      </c>
      <c r="AG31" s="38" t="str">
        <f t="shared" si="3"/>
        <v/>
      </c>
      <c r="AH31" s="108" t="str">
        <f t="shared" si="4"/>
        <v/>
      </c>
      <c r="AI31" s="108" t="str">
        <f t="shared" si="5"/>
        <v/>
      </c>
      <c r="AJ31" s="108" t="str">
        <f t="shared" si="6"/>
        <v/>
      </c>
      <c r="AK31" s="108" t="str">
        <f t="shared" si="7"/>
        <v/>
      </c>
      <c r="AL31" s="108" t="str">
        <f t="shared" si="8"/>
        <v/>
      </c>
      <c r="AM31" s="108" t="str">
        <f t="shared" si="10"/>
        <v/>
      </c>
      <c r="AN31" s="108" t="str">
        <f t="shared" si="11"/>
        <v/>
      </c>
      <c r="AO31" s="109" t="str">
        <f t="shared" si="12"/>
        <v/>
      </c>
      <c r="AQ31" t="str">
        <f>種目情報!A14</f>
        <v>一高女100ｍ</v>
      </c>
      <c r="AR31" t="str">
        <f>種目情報!B14</f>
        <v>00202 0</v>
      </c>
      <c r="AS31">
        <f>種目情報!C14</f>
        <v>2</v>
      </c>
    </row>
    <row r="32" spans="1:45" x14ac:dyDescent="0.4">
      <c r="A32">
        <v>15</v>
      </c>
      <c r="B32" t="str">
        <f>IFERROR(IF(B31=手順3!$A$11,"",IF(B31&lt;=100,IF(手順2!A26=手順５!A32,手順５!A32,手順3!$A$12),B31+1)),"")</f>
        <v/>
      </c>
      <c r="C32" s="10" t="str">
        <f>IFERROR(VLOOKUP($B32,手順2!$A$12:$T$107,C$1,FALSE),"")&amp;IFERROR(VLOOKUP($B32,手順3!$A$12:$U$107,C$1,FALSE),"")</f>
        <v/>
      </c>
      <c r="D32" s="10" t="str">
        <f>IFERROR(VLOOKUP($B32,手順2!$A$12:$T$107,D$1,FALSE),"")&amp;IFERROR(VLOOKUP($B32,手順3!$A$12:$U$107,D$1,FALSE),"")</f>
        <v/>
      </c>
      <c r="E32" s="10" t="str">
        <f>IFERROR(VLOOKUP($B32,手順2!$A$12:$T$107,E$1,FALSE),"")&amp;IFERROR(VLOOKUP($B32,手順3!$A$12:$U$107,E$1,FALSE),"")</f>
        <v/>
      </c>
      <c r="F32" s="10" t="str">
        <f>IFERROR(VLOOKUP($B32,手順2!$A$12:$T$107,F$1,FALSE),"")&amp;IFERROR(VLOOKUP($B32,手順3!$A$12:$U$107,F$1,FALSE),"")</f>
        <v/>
      </c>
      <c r="G32" s="10" t="str">
        <f>IFERROR(VLOOKUP($B32,手順2!$A$12:$T$107,G$1,FALSE),"")&amp;IFERROR(VLOOKUP($B32,手順3!$A$12:$U$107,G$1,FALSE),"")</f>
        <v/>
      </c>
      <c r="H32" s="10" t="str">
        <f>IFERROR(VLOOKUP($B32,手順2!$A$12:$T$107,H$1,FALSE),"")&amp;IFERROR(VLOOKUP($B32,手順3!$A$12:$U$107,H$1,FALSE),"")</f>
        <v/>
      </c>
      <c r="I32" s="10" t="str">
        <f>IFERROR(VLOOKUP($B32,手順2!$A$12:$T$107,I$1,FALSE),"")&amp;IFERROR(VLOOKUP($B32,手順3!$A$12:$U$107,I$1,FALSE),"")</f>
        <v/>
      </c>
      <c r="J32" s="88" t="str">
        <f>IFERROR(VLOOKUP($B32,手順2!$A$12:$P$107,J$1,FALSE),"")&amp;IFERROR(VLOOKUP($B32,手順3!$A$12:$U$107,J$1,FALSE),"")</f>
        <v/>
      </c>
      <c r="K32" s="141" t="str">
        <f>IF(J32="","",IF(IFERROR(VLOOKUP($B32,手順2!$A$12:$P$107,K$1,FALSE),"")&amp;IFERROR(VLOOKUP($B32,手順3!$A$12:$U$107,K$1,FALSE),"")="",0,IFERROR(VLOOKUP($B32,手順2!$A$12:$P$107,K$1,FALSE),"")&amp;IFERROR(VLOOKUP($B32,手順3!$A$12:$U$107,K$1,FALSE),"")))</f>
        <v/>
      </c>
      <c r="L32" s="141" t="str">
        <f>IF(K32="","",IF(IFERROR(VLOOKUP($B32,手順2!$A$12:$P$107,L$1,FALSE),"")&amp;IFERROR(VLOOKUP($B32,手順3!$A$12:$U$107,L$1,FALSE),"")="",0,IFERROR(VLOOKUP($B32,手順2!$A$12:$P$107,L$1,FALSE),"")&amp;IFERROR(VLOOKUP($B32,手順3!$A$12:$U$107,L$1,FALSE),"")))</f>
        <v/>
      </c>
      <c r="M32" s="141" t="str">
        <f>IF(L32="","",IF(IFERROR(VLOOKUP($B32,手順2!$A$12:$P$107,M$1,FALSE),"")&amp;IFERROR(VLOOKUP($B32,手順3!$A$12:$U$107,M$1,FALSE),"")="",0,IFERROR(VLOOKUP($B32,手順2!$A$12:$P$107,M$1,FALSE),"")&amp;IFERROR(VLOOKUP($B32,手順3!$A$12:$U$107,M$1,FALSE),"")))</f>
        <v/>
      </c>
      <c r="N32" s="88" t="str">
        <f>IFERROR(VLOOKUP($B32,手順2!$A$12:$P$107,N$1,FALSE),"")&amp;IFERROR(VLOOKUP($B32,手順3!$A$12:$U$107,N$1,FALSE),"")</f>
        <v/>
      </c>
      <c r="O32" s="141" t="str">
        <f>IF(N32="","",IF(IFERROR(VLOOKUP($B32,手順2!$A$12:$P$107,O$1,FALSE),"")&amp;IFERROR(VLOOKUP($B32,手順3!$A$12:$U$107,O$1,FALSE),"")="",0,IFERROR(VLOOKUP($B32,手順2!$A$12:$P$107,O$1,FALSE),"")&amp;IFERROR(VLOOKUP($B32,手順3!$A$12:$U$107,O$1,FALSE),"")))</f>
        <v/>
      </c>
      <c r="P32" s="141" t="str">
        <f>IF(O32="","",IF(IFERROR(VLOOKUP($B32,手順2!$A$12:$P$107,P$1,FALSE),"")&amp;IFERROR(VLOOKUP($B32,手順3!$A$12:$U$107,P$1,FALSE),"")="",0,IFERROR(VLOOKUP($B32,手順2!$A$12:$P$107,P$1,FALSE),"")&amp;IFERROR(VLOOKUP($B32,手順3!$A$12:$U$107,P$1,FALSE),"")))</f>
        <v/>
      </c>
      <c r="Q32" s="141" t="str">
        <f>IF(P32="","",IF(IFERROR(VLOOKUP($B32,手順2!$A$12:$P$107,Q$1,FALSE),"")&amp;IFERROR(VLOOKUP($B32,手順3!$A$12:$U$107,Q$1,FALSE),"")="",0,IFERROR(VLOOKUP($B32,手順2!$A$12:$P$107,Q$1,FALSE),"")&amp;IFERROR(VLOOKUP($B32,手順3!$A$12:$U$107,Q$1,FALSE),"")))</f>
        <v/>
      </c>
      <c r="R32" s="88" t="str">
        <f>IFERROR(VLOOKUP($B32,手順2!$A$12:$Q$107,R$1,FALSE),"")&amp;IFERROR(VLOOKUP($B32,手順3!$A$12:$U$107,R$1,FALSE),"")</f>
        <v/>
      </c>
      <c r="S32" s="119"/>
      <c r="T32" s="119"/>
      <c r="U32" s="119"/>
      <c r="Z32"/>
      <c r="AA32" s="149" t="str">
        <f>IF($AE32="","",COUNTIF($AO$18:$AO32,AA$17))</f>
        <v/>
      </c>
      <c r="AB32" s="149" t="str">
        <f>IF($AE32="","",COUNTIF($AO$18:$AO32,AB$17))</f>
        <v/>
      </c>
      <c r="AC32" s="149" t="str">
        <f>IF($AE32="","",COUNTIF($AO$18:$AO32,AC$17))</f>
        <v/>
      </c>
      <c r="AD32" s="149" t="str">
        <f>IF($AE32="","",COUNTIF($AO$18:$AO32,AD$17))</f>
        <v/>
      </c>
      <c r="AE32" s="107" t="str">
        <f t="shared" si="2"/>
        <v/>
      </c>
      <c r="AF32" s="108" t="str">
        <f t="shared" si="9"/>
        <v/>
      </c>
      <c r="AG32" s="38" t="str">
        <f t="shared" si="3"/>
        <v/>
      </c>
      <c r="AH32" s="108" t="str">
        <f t="shared" si="4"/>
        <v/>
      </c>
      <c r="AI32" s="108" t="str">
        <f t="shared" si="5"/>
        <v/>
      </c>
      <c r="AJ32" s="108" t="str">
        <f t="shared" si="6"/>
        <v/>
      </c>
      <c r="AK32" s="108" t="str">
        <f t="shared" si="7"/>
        <v/>
      </c>
      <c r="AL32" s="108" t="str">
        <f t="shared" si="8"/>
        <v/>
      </c>
      <c r="AM32" s="108" t="str">
        <f t="shared" si="10"/>
        <v/>
      </c>
      <c r="AN32" s="108" t="str">
        <f t="shared" si="11"/>
        <v/>
      </c>
      <c r="AO32" s="109" t="str">
        <f t="shared" si="12"/>
        <v/>
      </c>
      <c r="AQ32" t="str">
        <f>種目情報!A15</f>
        <v>一高女100ｍYＨ</v>
      </c>
      <c r="AR32" t="str">
        <f>種目情報!B15</f>
        <v>04302 0</v>
      </c>
      <c r="AS32">
        <f>種目情報!C15</f>
        <v>43</v>
      </c>
    </row>
    <row r="33" spans="1:45" x14ac:dyDescent="0.4">
      <c r="A33">
        <v>16</v>
      </c>
      <c r="B33" t="str">
        <f>IFERROR(IF(B32=手順3!$A$11,"",IF(B32&lt;=100,IF(手順2!A27=手順５!A33,手順５!A33,手順3!$A$12),B32+1)),"")</f>
        <v/>
      </c>
      <c r="C33" s="10" t="str">
        <f>IFERROR(VLOOKUP($B33,手順2!$A$12:$T$107,C$1,FALSE),"")&amp;IFERROR(VLOOKUP($B33,手順3!$A$12:$U$107,C$1,FALSE),"")</f>
        <v/>
      </c>
      <c r="D33" s="10" t="str">
        <f>IFERROR(VLOOKUP($B33,手順2!$A$12:$T$107,D$1,FALSE),"")&amp;IFERROR(VLOOKUP($B33,手順3!$A$12:$U$107,D$1,FALSE),"")</f>
        <v/>
      </c>
      <c r="E33" s="10" t="str">
        <f>IFERROR(VLOOKUP($B33,手順2!$A$12:$T$107,E$1,FALSE),"")&amp;IFERROR(VLOOKUP($B33,手順3!$A$12:$U$107,E$1,FALSE),"")</f>
        <v/>
      </c>
      <c r="F33" s="10" t="str">
        <f>IFERROR(VLOOKUP($B33,手順2!$A$12:$T$107,F$1,FALSE),"")&amp;IFERROR(VLOOKUP($B33,手順3!$A$12:$U$107,F$1,FALSE),"")</f>
        <v/>
      </c>
      <c r="G33" s="10" t="str">
        <f>IFERROR(VLOOKUP($B33,手順2!$A$12:$T$107,G$1,FALSE),"")&amp;IFERROR(VLOOKUP($B33,手順3!$A$12:$U$107,G$1,FALSE),"")</f>
        <v/>
      </c>
      <c r="H33" s="10" t="str">
        <f>IFERROR(VLOOKUP($B33,手順2!$A$12:$T$107,H$1,FALSE),"")&amp;IFERROR(VLOOKUP($B33,手順3!$A$12:$U$107,H$1,FALSE),"")</f>
        <v/>
      </c>
      <c r="I33" s="10" t="str">
        <f>IFERROR(VLOOKUP($B33,手順2!$A$12:$T$107,I$1,FALSE),"")&amp;IFERROR(VLOOKUP($B33,手順3!$A$12:$U$107,I$1,FALSE),"")</f>
        <v/>
      </c>
      <c r="J33" s="88" t="str">
        <f>IFERROR(VLOOKUP($B33,手順2!$A$12:$P$107,J$1,FALSE),"")&amp;IFERROR(VLOOKUP($B33,手順3!$A$12:$U$107,J$1,FALSE),"")</f>
        <v/>
      </c>
      <c r="K33" s="141" t="str">
        <f>IF(J33="","",IF(IFERROR(VLOOKUP($B33,手順2!$A$12:$P$107,K$1,FALSE),"")&amp;IFERROR(VLOOKUP($B33,手順3!$A$12:$U$107,K$1,FALSE),"")="",0,IFERROR(VLOOKUP($B33,手順2!$A$12:$P$107,K$1,FALSE),"")&amp;IFERROR(VLOOKUP($B33,手順3!$A$12:$U$107,K$1,FALSE),"")))</f>
        <v/>
      </c>
      <c r="L33" s="141" t="str">
        <f>IF(K33="","",IF(IFERROR(VLOOKUP($B33,手順2!$A$12:$P$107,L$1,FALSE),"")&amp;IFERROR(VLOOKUP($B33,手順3!$A$12:$U$107,L$1,FALSE),"")="",0,IFERROR(VLOOKUP($B33,手順2!$A$12:$P$107,L$1,FALSE),"")&amp;IFERROR(VLOOKUP($B33,手順3!$A$12:$U$107,L$1,FALSE),"")))</f>
        <v/>
      </c>
      <c r="M33" s="141" t="str">
        <f>IF(L33="","",IF(IFERROR(VLOOKUP($B33,手順2!$A$12:$P$107,M$1,FALSE),"")&amp;IFERROR(VLOOKUP($B33,手順3!$A$12:$U$107,M$1,FALSE),"")="",0,IFERROR(VLOOKUP($B33,手順2!$A$12:$P$107,M$1,FALSE),"")&amp;IFERROR(VLOOKUP($B33,手順3!$A$12:$U$107,M$1,FALSE),"")))</f>
        <v/>
      </c>
      <c r="N33" s="88" t="str">
        <f>IFERROR(VLOOKUP($B33,手順2!$A$12:$P$107,N$1,FALSE),"")&amp;IFERROR(VLOOKUP($B33,手順3!$A$12:$U$107,N$1,FALSE),"")</f>
        <v/>
      </c>
      <c r="O33" s="141" t="str">
        <f>IF(N33="","",IF(IFERROR(VLOOKUP($B33,手順2!$A$12:$P$107,O$1,FALSE),"")&amp;IFERROR(VLOOKUP($B33,手順3!$A$12:$U$107,O$1,FALSE),"")="",0,IFERROR(VLOOKUP($B33,手順2!$A$12:$P$107,O$1,FALSE),"")&amp;IFERROR(VLOOKUP($B33,手順3!$A$12:$U$107,O$1,FALSE),"")))</f>
        <v/>
      </c>
      <c r="P33" s="141" t="str">
        <f>IF(O33="","",IF(IFERROR(VLOOKUP($B33,手順2!$A$12:$P$107,P$1,FALSE),"")&amp;IFERROR(VLOOKUP($B33,手順3!$A$12:$U$107,P$1,FALSE),"")="",0,IFERROR(VLOOKUP($B33,手順2!$A$12:$P$107,P$1,FALSE),"")&amp;IFERROR(VLOOKUP($B33,手順3!$A$12:$U$107,P$1,FALSE),"")))</f>
        <v/>
      </c>
      <c r="Q33" s="141" t="str">
        <f>IF(P33="","",IF(IFERROR(VLOOKUP($B33,手順2!$A$12:$P$107,Q$1,FALSE),"")&amp;IFERROR(VLOOKUP($B33,手順3!$A$12:$U$107,Q$1,FALSE),"")="",0,IFERROR(VLOOKUP($B33,手順2!$A$12:$P$107,Q$1,FALSE),"")&amp;IFERROR(VLOOKUP($B33,手順3!$A$12:$U$107,Q$1,FALSE),"")))</f>
        <v/>
      </c>
      <c r="R33" s="88" t="str">
        <f>IFERROR(VLOOKUP($B33,手順2!$A$12:$Q$107,R$1,FALSE),"")&amp;IFERROR(VLOOKUP($B33,手順3!$A$12:$U$107,R$1,FALSE),"")</f>
        <v/>
      </c>
      <c r="S33" s="119"/>
      <c r="T33" s="119"/>
      <c r="U33" s="119"/>
      <c r="Z33"/>
      <c r="AA33" s="149" t="str">
        <f>IF($AE33="","",COUNTIF($AO$18:$AO33,AA$17))</f>
        <v/>
      </c>
      <c r="AB33" s="149" t="str">
        <f>IF($AE33="","",COUNTIF($AO$18:$AO33,AB$17))</f>
        <v/>
      </c>
      <c r="AC33" s="149" t="str">
        <f>IF($AE33="","",COUNTIF($AO$18:$AO33,AC$17))</f>
        <v/>
      </c>
      <c r="AD33" s="149" t="str">
        <f>IF($AE33="","",COUNTIF($AO$18:$AO33,AD$17))</f>
        <v/>
      </c>
      <c r="AE33" s="107" t="str">
        <f t="shared" si="2"/>
        <v/>
      </c>
      <c r="AF33" s="108" t="str">
        <f t="shared" si="9"/>
        <v/>
      </c>
      <c r="AG33" s="38" t="str">
        <f t="shared" si="3"/>
        <v/>
      </c>
      <c r="AH33" s="108" t="str">
        <f t="shared" si="4"/>
        <v/>
      </c>
      <c r="AI33" s="108" t="str">
        <f t="shared" si="5"/>
        <v/>
      </c>
      <c r="AJ33" s="108" t="str">
        <f t="shared" si="6"/>
        <v/>
      </c>
      <c r="AK33" s="108" t="str">
        <f t="shared" si="7"/>
        <v/>
      </c>
      <c r="AL33" s="108" t="str">
        <f t="shared" si="8"/>
        <v/>
      </c>
      <c r="AM33" s="108" t="str">
        <f t="shared" si="10"/>
        <v/>
      </c>
      <c r="AN33" s="108" t="str">
        <f t="shared" si="11"/>
        <v/>
      </c>
      <c r="AO33" s="109" t="str">
        <f t="shared" si="12"/>
        <v/>
      </c>
      <c r="AQ33" t="str">
        <f>種目情報!A16</f>
        <v>一高女100ｍＨ</v>
      </c>
      <c r="AR33" t="str">
        <f>種目情報!B16</f>
        <v>04402 0</v>
      </c>
      <c r="AS33">
        <f>種目情報!C16</f>
        <v>44</v>
      </c>
    </row>
    <row r="34" spans="1:45" x14ac:dyDescent="0.4">
      <c r="A34">
        <v>17</v>
      </c>
      <c r="B34" t="str">
        <f>IFERROR(IF(B33=手順3!$A$11,"",IF(B33&lt;=100,IF(手順2!A28=手順５!A34,手順５!A34,手順3!$A$12),B33+1)),"")</f>
        <v/>
      </c>
      <c r="C34" s="10" t="str">
        <f>IFERROR(VLOOKUP($B34,手順2!$A$12:$T$107,C$1,FALSE),"")&amp;IFERROR(VLOOKUP($B34,手順3!$A$12:$U$107,C$1,FALSE),"")</f>
        <v/>
      </c>
      <c r="D34" s="10" t="str">
        <f>IFERROR(VLOOKUP($B34,手順2!$A$12:$T$107,D$1,FALSE),"")&amp;IFERROR(VLOOKUP($B34,手順3!$A$12:$U$107,D$1,FALSE),"")</f>
        <v/>
      </c>
      <c r="E34" s="10" t="str">
        <f>IFERROR(VLOOKUP($B34,手順2!$A$12:$T$107,E$1,FALSE),"")&amp;IFERROR(VLOOKUP($B34,手順3!$A$12:$U$107,E$1,FALSE),"")</f>
        <v/>
      </c>
      <c r="F34" s="10" t="str">
        <f>IFERROR(VLOOKUP($B34,手順2!$A$12:$T$107,F$1,FALSE),"")&amp;IFERROR(VLOOKUP($B34,手順3!$A$12:$U$107,F$1,FALSE),"")</f>
        <v/>
      </c>
      <c r="G34" s="10" t="str">
        <f>IFERROR(VLOOKUP($B34,手順2!$A$12:$T$107,G$1,FALSE),"")&amp;IFERROR(VLOOKUP($B34,手順3!$A$12:$U$107,G$1,FALSE),"")</f>
        <v/>
      </c>
      <c r="H34" s="10" t="str">
        <f>IFERROR(VLOOKUP($B34,手順2!$A$12:$T$107,H$1,FALSE),"")&amp;IFERROR(VLOOKUP($B34,手順3!$A$12:$U$107,H$1,FALSE),"")</f>
        <v/>
      </c>
      <c r="I34" s="10" t="str">
        <f>IFERROR(VLOOKUP($B34,手順2!$A$12:$T$107,I$1,FALSE),"")&amp;IFERROR(VLOOKUP($B34,手順3!$A$12:$U$107,I$1,FALSE),"")</f>
        <v/>
      </c>
      <c r="J34" s="88" t="str">
        <f>IFERROR(VLOOKUP($B34,手順2!$A$12:$P$107,J$1,FALSE),"")&amp;IFERROR(VLOOKUP($B34,手順3!$A$12:$U$107,J$1,FALSE),"")</f>
        <v/>
      </c>
      <c r="K34" s="141" t="str">
        <f>IF(J34="","",IF(IFERROR(VLOOKUP($B34,手順2!$A$12:$P$107,K$1,FALSE),"")&amp;IFERROR(VLOOKUP($B34,手順3!$A$12:$U$107,K$1,FALSE),"")="",0,IFERROR(VLOOKUP($B34,手順2!$A$12:$P$107,K$1,FALSE),"")&amp;IFERROR(VLOOKUP($B34,手順3!$A$12:$U$107,K$1,FALSE),"")))</f>
        <v/>
      </c>
      <c r="L34" s="141" t="str">
        <f>IF(K34="","",IF(IFERROR(VLOOKUP($B34,手順2!$A$12:$P$107,L$1,FALSE),"")&amp;IFERROR(VLOOKUP($B34,手順3!$A$12:$U$107,L$1,FALSE),"")="",0,IFERROR(VLOOKUP($B34,手順2!$A$12:$P$107,L$1,FALSE),"")&amp;IFERROR(VLOOKUP($B34,手順3!$A$12:$U$107,L$1,FALSE),"")))</f>
        <v/>
      </c>
      <c r="M34" s="141" t="str">
        <f>IF(L34="","",IF(IFERROR(VLOOKUP($B34,手順2!$A$12:$P$107,M$1,FALSE),"")&amp;IFERROR(VLOOKUP($B34,手順3!$A$12:$U$107,M$1,FALSE),"")="",0,IFERROR(VLOOKUP($B34,手順2!$A$12:$P$107,M$1,FALSE),"")&amp;IFERROR(VLOOKUP($B34,手順3!$A$12:$U$107,M$1,FALSE),"")))</f>
        <v/>
      </c>
      <c r="N34" s="88" t="str">
        <f>IFERROR(VLOOKUP($B34,手順2!$A$12:$P$107,N$1,FALSE),"")&amp;IFERROR(VLOOKUP($B34,手順3!$A$12:$U$107,N$1,FALSE),"")</f>
        <v/>
      </c>
      <c r="O34" s="141" t="str">
        <f>IF(N34="","",IF(IFERROR(VLOOKUP($B34,手順2!$A$12:$P$107,O$1,FALSE),"")&amp;IFERROR(VLOOKUP($B34,手順3!$A$12:$U$107,O$1,FALSE),"")="",0,IFERROR(VLOOKUP($B34,手順2!$A$12:$P$107,O$1,FALSE),"")&amp;IFERROR(VLOOKUP($B34,手順3!$A$12:$U$107,O$1,FALSE),"")))</f>
        <v/>
      </c>
      <c r="P34" s="141" t="str">
        <f>IF(O34="","",IF(IFERROR(VLOOKUP($B34,手順2!$A$12:$P$107,P$1,FALSE),"")&amp;IFERROR(VLOOKUP($B34,手順3!$A$12:$U$107,P$1,FALSE),"")="",0,IFERROR(VLOOKUP($B34,手順2!$A$12:$P$107,P$1,FALSE),"")&amp;IFERROR(VLOOKUP($B34,手順3!$A$12:$U$107,P$1,FALSE),"")))</f>
        <v/>
      </c>
      <c r="Q34" s="141" t="str">
        <f>IF(P34="","",IF(IFERROR(VLOOKUP($B34,手順2!$A$12:$P$107,Q$1,FALSE),"")&amp;IFERROR(VLOOKUP($B34,手順3!$A$12:$U$107,Q$1,FALSE),"")="",0,IFERROR(VLOOKUP($B34,手順2!$A$12:$P$107,Q$1,FALSE),"")&amp;IFERROR(VLOOKUP($B34,手順3!$A$12:$U$107,Q$1,FALSE),"")))</f>
        <v/>
      </c>
      <c r="R34" s="88" t="str">
        <f>IFERROR(VLOOKUP($B34,手順2!$A$12:$Q$107,R$1,FALSE),"")&amp;IFERROR(VLOOKUP($B34,手順3!$A$12:$U$107,R$1,FALSE),"")</f>
        <v/>
      </c>
      <c r="S34" s="119"/>
      <c r="T34" s="119"/>
      <c r="U34" s="119"/>
      <c r="Z34"/>
      <c r="AA34" s="149" t="str">
        <f>IF($AE34="","",COUNTIF($AO$18:$AO34,AA$17))</f>
        <v/>
      </c>
      <c r="AB34" s="149" t="str">
        <f>IF($AE34="","",COUNTIF($AO$18:$AO34,AB$17))</f>
        <v/>
      </c>
      <c r="AC34" s="149" t="str">
        <f>IF($AE34="","",COUNTIF($AO$18:$AO34,AC$17))</f>
        <v/>
      </c>
      <c r="AD34" s="149" t="str">
        <f>IF($AE34="","",COUNTIF($AO$18:$AO34,AD$17))</f>
        <v/>
      </c>
      <c r="AE34" s="107" t="str">
        <f t="shared" si="2"/>
        <v/>
      </c>
      <c r="AF34" s="108" t="str">
        <f t="shared" si="9"/>
        <v/>
      </c>
      <c r="AG34" s="38" t="str">
        <f t="shared" si="3"/>
        <v/>
      </c>
      <c r="AH34" s="108" t="str">
        <f t="shared" si="4"/>
        <v/>
      </c>
      <c r="AI34" s="108" t="str">
        <f t="shared" si="5"/>
        <v/>
      </c>
      <c r="AJ34" s="108" t="str">
        <f t="shared" si="6"/>
        <v/>
      </c>
      <c r="AK34" s="108" t="str">
        <f t="shared" si="7"/>
        <v/>
      </c>
      <c r="AL34" s="108" t="str">
        <f t="shared" si="8"/>
        <v/>
      </c>
      <c r="AM34" s="108" t="str">
        <f t="shared" si="10"/>
        <v/>
      </c>
      <c r="AN34" s="108" t="str">
        <f t="shared" si="11"/>
        <v/>
      </c>
      <c r="AO34" s="109" t="str">
        <f t="shared" si="12"/>
        <v/>
      </c>
      <c r="AQ34" t="str">
        <f>種目情報!A17</f>
        <v>一高女走高跳</v>
      </c>
      <c r="AR34" t="str">
        <f>種目情報!B17</f>
        <v>07102 0</v>
      </c>
      <c r="AS34">
        <f>種目情報!C17</f>
        <v>71</v>
      </c>
    </row>
    <row r="35" spans="1:45" x14ac:dyDescent="0.4">
      <c r="A35">
        <v>18</v>
      </c>
      <c r="B35" t="str">
        <f>IFERROR(IF(B34=手順3!$A$11,"",IF(B34&lt;=100,IF(手順2!A29=手順５!A35,手順５!A35,手順3!$A$12),B34+1)),"")</f>
        <v/>
      </c>
      <c r="C35" s="10" t="str">
        <f>IFERROR(VLOOKUP($B35,手順2!$A$12:$T$107,C$1,FALSE),"")&amp;IFERROR(VLOOKUP($B35,手順3!$A$12:$U$107,C$1,FALSE),"")</f>
        <v/>
      </c>
      <c r="D35" s="10" t="str">
        <f>IFERROR(VLOOKUP($B35,手順2!$A$12:$T$107,D$1,FALSE),"")&amp;IFERROR(VLOOKUP($B35,手順3!$A$12:$U$107,D$1,FALSE),"")</f>
        <v/>
      </c>
      <c r="E35" s="10" t="str">
        <f>IFERROR(VLOOKUP($B35,手順2!$A$12:$T$107,E$1,FALSE),"")&amp;IFERROR(VLOOKUP($B35,手順3!$A$12:$U$107,E$1,FALSE),"")</f>
        <v/>
      </c>
      <c r="F35" s="10" t="str">
        <f>IFERROR(VLOOKUP($B35,手順2!$A$12:$T$107,F$1,FALSE),"")&amp;IFERROR(VLOOKUP($B35,手順3!$A$12:$U$107,F$1,FALSE),"")</f>
        <v/>
      </c>
      <c r="G35" s="10" t="str">
        <f>IFERROR(VLOOKUP($B35,手順2!$A$12:$T$107,G$1,FALSE),"")&amp;IFERROR(VLOOKUP($B35,手順3!$A$12:$U$107,G$1,FALSE),"")</f>
        <v/>
      </c>
      <c r="H35" s="10" t="str">
        <f>IFERROR(VLOOKUP($B35,手順2!$A$12:$T$107,H$1,FALSE),"")&amp;IFERROR(VLOOKUP($B35,手順3!$A$12:$U$107,H$1,FALSE),"")</f>
        <v/>
      </c>
      <c r="I35" s="10" t="str">
        <f>IFERROR(VLOOKUP($B35,手順2!$A$12:$T$107,I$1,FALSE),"")&amp;IFERROR(VLOOKUP($B35,手順3!$A$12:$U$107,I$1,FALSE),"")</f>
        <v/>
      </c>
      <c r="J35" s="88" t="str">
        <f>IFERROR(VLOOKUP($B35,手順2!$A$12:$P$107,J$1,FALSE),"")&amp;IFERROR(VLOOKUP($B35,手順3!$A$12:$U$107,J$1,FALSE),"")</f>
        <v/>
      </c>
      <c r="K35" s="141" t="str">
        <f>IF(J35="","",IF(IFERROR(VLOOKUP($B35,手順2!$A$12:$P$107,K$1,FALSE),"")&amp;IFERROR(VLOOKUP($B35,手順3!$A$12:$U$107,K$1,FALSE),"")="",0,IFERROR(VLOOKUP($B35,手順2!$A$12:$P$107,K$1,FALSE),"")&amp;IFERROR(VLOOKUP($B35,手順3!$A$12:$U$107,K$1,FALSE),"")))</f>
        <v/>
      </c>
      <c r="L35" s="141" t="str">
        <f>IF(K35="","",IF(IFERROR(VLOOKUP($B35,手順2!$A$12:$P$107,L$1,FALSE),"")&amp;IFERROR(VLOOKUP($B35,手順3!$A$12:$U$107,L$1,FALSE),"")="",0,IFERROR(VLOOKUP($B35,手順2!$A$12:$P$107,L$1,FALSE),"")&amp;IFERROR(VLOOKUP($B35,手順3!$A$12:$U$107,L$1,FALSE),"")))</f>
        <v/>
      </c>
      <c r="M35" s="141" t="str">
        <f>IF(L35="","",IF(IFERROR(VLOOKUP($B35,手順2!$A$12:$P$107,M$1,FALSE),"")&amp;IFERROR(VLOOKUP($B35,手順3!$A$12:$U$107,M$1,FALSE),"")="",0,IFERROR(VLOOKUP($B35,手順2!$A$12:$P$107,M$1,FALSE),"")&amp;IFERROR(VLOOKUP($B35,手順3!$A$12:$U$107,M$1,FALSE),"")))</f>
        <v/>
      </c>
      <c r="N35" s="88" t="str">
        <f>IFERROR(VLOOKUP($B35,手順2!$A$12:$P$107,N$1,FALSE),"")&amp;IFERROR(VLOOKUP($B35,手順3!$A$12:$U$107,N$1,FALSE),"")</f>
        <v/>
      </c>
      <c r="O35" s="141" t="str">
        <f>IF(N35="","",IF(IFERROR(VLOOKUP($B35,手順2!$A$12:$P$107,O$1,FALSE),"")&amp;IFERROR(VLOOKUP($B35,手順3!$A$12:$U$107,O$1,FALSE),"")="",0,IFERROR(VLOOKUP($B35,手順2!$A$12:$P$107,O$1,FALSE),"")&amp;IFERROR(VLOOKUP($B35,手順3!$A$12:$U$107,O$1,FALSE),"")))</f>
        <v/>
      </c>
      <c r="P35" s="141" t="str">
        <f>IF(O35="","",IF(IFERROR(VLOOKUP($B35,手順2!$A$12:$P$107,P$1,FALSE),"")&amp;IFERROR(VLOOKUP($B35,手順3!$A$12:$U$107,P$1,FALSE),"")="",0,IFERROR(VLOOKUP($B35,手順2!$A$12:$P$107,P$1,FALSE),"")&amp;IFERROR(VLOOKUP($B35,手順3!$A$12:$U$107,P$1,FALSE),"")))</f>
        <v/>
      </c>
      <c r="Q35" s="141" t="str">
        <f>IF(P35="","",IF(IFERROR(VLOOKUP($B35,手順2!$A$12:$P$107,Q$1,FALSE),"")&amp;IFERROR(VLOOKUP($B35,手順3!$A$12:$U$107,Q$1,FALSE),"")="",0,IFERROR(VLOOKUP($B35,手順2!$A$12:$P$107,Q$1,FALSE),"")&amp;IFERROR(VLOOKUP($B35,手順3!$A$12:$U$107,Q$1,FALSE),"")))</f>
        <v/>
      </c>
      <c r="R35" s="88" t="str">
        <f>IFERROR(VLOOKUP($B35,手順2!$A$12:$Q$107,R$1,FALSE),"")&amp;IFERROR(VLOOKUP($B35,手順3!$A$12:$U$107,R$1,FALSE),"")</f>
        <v/>
      </c>
      <c r="S35" s="119"/>
      <c r="T35" s="119"/>
      <c r="U35" s="119"/>
      <c r="Z35"/>
      <c r="AA35" s="149" t="str">
        <f>IF($AE35="","",COUNTIF($AO$18:$AO35,AA$17))</f>
        <v/>
      </c>
      <c r="AB35" s="149" t="str">
        <f>IF($AE35="","",COUNTIF($AO$18:$AO35,AB$17))</f>
        <v/>
      </c>
      <c r="AC35" s="149" t="str">
        <f>IF($AE35="","",COUNTIF($AO$18:$AO35,AC$17))</f>
        <v/>
      </c>
      <c r="AD35" s="149" t="str">
        <f>IF($AE35="","",COUNTIF($AO$18:$AO35,AD$17))</f>
        <v/>
      </c>
      <c r="AE35" s="107" t="str">
        <f t="shared" si="2"/>
        <v/>
      </c>
      <c r="AF35" s="108" t="str">
        <f t="shared" si="9"/>
        <v/>
      </c>
      <c r="AG35" s="38" t="str">
        <f t="shared" si="3"/>
        <v/>
      </c>
      <c r="AH35" s="108" t="str">
        <f t="shared" si="4"/>
        <v/>
      </c>
      <c r="AI35" s="108" t="str">
        <f t="shared" si="5"/>
        <v/>
      </c>
      <c r="AJ35" s="108" t="str">
        <f t="shared" si="6"/>
        <v/>
      </c>
      <c r="AK35" s="108" t="str">
        <f t="shared" si="7"/>
        <v/>
      </c>
      <c r="AL35" s="108" t="str">
        <f t="shared" si="8"/>
        <v/>
      </c>
      <c r="AM35" s="108" t="str">
        <f t="shared" si="10"/>
        <v/>
      </c>
      <c r="AN35" s="108" t="str">
        <f t="shared" si="11"/>
        <v/>
      </c>
      <c r="AO35" s="109" t="str">
        <f t="shared" si="12"/>
        <v/>
      </c>
      <c r="AQ35" t="str">
        <f>種目情報!A18</f>
        <v>一高女走幅跳</v>
      </c>
      <c r="AR35" t="str">
        <f>種目情報!B18</f>
        <v>07302 0</v>
      </c>
      <c r="AS35">
        <f>種目情報!C18</f>
        <v>73</v>
      </c>
    </row>
    <row r="36" spans="1:45" x14ac:dyDescent="0.4">
      <c r="A36">
        <v>19</v>
      </c>
      <c r="B36" t="str">
        <f>IFERROR(IF(B35=手順3!$A$11,"",IF(B35&lt;=100,IF(手順2!A30=手順５!A36,手順５!A36,手順3!$A$12),B35+1)),"")</f>
        <v/>
      </c>
      <c r="C36" s="10" t="str">
        <f>IFERROR(VLOOKUP($B36,手順2!$A$12:$T$107,C$1,FALSE),"")&amp;IFERROR(VLOOKUP($B36,手順3!$A$12:$U$107,C$1,FALSE),"")</f>
        <v/>
      </c>
      <c r="D36" s="10" t="str">
        <f>IFERROR(VLOOKUP($B36,手順2!$A$12:$T$107,D$1,FALSE),"")&amp;IFERROR(VLOOKUP($B36,手順3!$A$12:$U$107,D$1,FALSE),"")</f>
        <v/>
      </c>
      <c r="E36" s="10" t="str">
        <f>IFERROR(VLOOKUP($B36,手順2!$A$12:$T$107,E$1,FALSE),"")&amp;IFERROR(VLOOKUP($B36,手順3!$A$12:$U$107,E$1,FALSE),"")</f>
        <v/>
      </c>
      <c r="F36" s="10" t="str">
        <f>IFERROR(VLOOKUP($B36,手順2!$A$12:$T$107,F$1,FALSE),"")&amp;IFERROR(VLOOKUP($B36,手順3!$A$12:$U$107,F$1,FALSE),"")</f>
        <v/>
      </c>
      <c r="G36" s="10" t="str">
        <f>IFERROR(VLOOKUP($B36,手順2!$A$12:$T$107,G$1,FALSE),"")&amp;IFERROR(VLOOKUP($B36,手順3!$A$12:$U$107,G$1,FALSE),"")</f>
        <v/>
      </c>
      <c r="H36" s="10" t="str">
        <f>IFERROR(VLOOKUP($B36,手順2!$A$12:$T$107,H$1,FALSE),"")&amp;IFERROR(VLOOKUP($B36,手順3!$A$12:$U$107,H$1,FALSE),"")</f>
        <v/>
      </c>
      <c r="I36" s="10" t="str">
        <f>IFERROR(VLOOKUP($B36,手順2!$A$12:$T$107,I$1,FALSE),"")&amp;IFERROR(VLOOKUP($B36,手順3!$A$12:$U$107,I$1,FALSE),"")</f>
        <v/>
      </c>
      <c r="J36" s="88" t="str">
        <f>IFERROR(VLOOKUP($B36,手順2!$A$12:$P$107,J$1,FALSE),"")&amp;IFERROR(VLOOKUP($B36,手順3!$A$12:$U$107,J$1,FALSE),"")</f>
        <v/>
      </c>
      <c r="K36" s="141" t="str">
        <f>IF(J36="","",IF(IFERROR(VLOOKUP($B36,手順2!$A$12:$P$107,K$1,FALSE),"")&amp;IFERROR(VLOOKUP($B36,手順3!$A$12:$U$107,K$1,FALSE),"")="",0,IFERROR(VLOOKUP($B36,手順2!$A$12:$P$107,K$1,FALSE),"")&amp;IFERROR(VLOOKUP($B36,手順3!$A$12:$U$107,K$1,FALSE),"")))</f>
        <v/>
      </c>
      <c r="L36" s="141" t="str">
        <f>IF(K36="","",IF(IFERROR(VLOOKUP($B36,手順2!$A$12:$P$107,L$1,FALSE),"")&amp;IFERROR(VLOOKUP($B36,手順3!$A$12:$U$107,L$1,FALSE),"")="",0,IFERROR(VLOOKUP($B36,手順2!$A$12:$P$107,L$1,FALSE),"")&amp;IFERROR(VLOOKUP($B36,手順3!$A$12:$U$107,L$1,FALSE),"")))</f>
        <v/>
      </c>
      <c r="M36" s="141" t="str">
        <f>IF(L36="","",IF(IFERROR(VLOOKUP($B36,手順2!$A$12:$P$107,M$1,FALSE),"")&amp;IFERROR(VLOOKUP($B36,手順3!$A$12:$U$107,M$1,FALSE),"")="",0,IFERROR(VLOOKUP($B36,手順2!$A$12:$P$107,M$1,FALSE),"")&amp;IFERROR(VLOOKUP($B36,手順3!$A$12:$U$107,M$1,FALSE),"")))</f>
        <v/>
      </c>
      <c r="N36" s="88" t="str">
        <f>IFERROR(VLOOKUP($B36,手順2!$A$12:$P$107,N$1,FALSE),"")&amp;IFERROR(VLOOKUP($B36,手順3!$A$12:$U$107,N$1,FALSE),"")</f>
        <v/>
      </c>
      <c r="O36" s="141" t="str">
        <f>IF(N36="","",IF(IFERROR(VLOOKUP($B36,手順2!$A$12:$P$107,O$1,FALSE),"")&amp;IFERROR(VLOOKUP($B36,手順3!$A$12:$U$107,O$1,FALSE),"")="",0,IFERROR(VLOOKUP($B36,手順2!$A$12:$P$107,O$1,FALSE),"")&amp;IFERROR(VLOOKUP($B36,手順3!$A$12:$U$107,O$1,FALSE),"")))</f>
        <v/>
      </c>
      <c r="P36" s="141" t="str">
        <f>IF(O36="","",IF(IFERROR(VLOOKUP($B36,手順2!$A$12:$P$107,P$1,FALSE),"")&amp;IFERROR(VLOOKUP($B36,手順3!$A$12:$U$107,P$1,FALSE),"")="",0,IFERROR(VLOOKUP($B36,手順2!$A$12:$P$107,P$1,FALSE),"")&amp;IFERROR(VLOOKUP($B36,手順3!$A$12:$U$107,P$1,FALSE),"")))</f>
        <v/>
      </c>
      <c r="Q36" s="141" t="str">
        <f>IF(P36="","",IF(IFERROR(VLOOKUP($B36,手順2!$A$12:$P$107,Q$1,FALSE),"")&amp;IFERROR(VLOOKUP($B36,手順3!$A$12:$U$107,Q$1,FALSE),"")="",0,IFERROR(VLOOKUP($B36,手順2!$A$12:$P$107,Q$1,FALSE),"")&amp;IFERROR(VLOOKUP($B36,手順3!$A$12:$U$107,Q$1,FALSE),"")))</f>
        <v/>
      </c>
      <c r="R36" s="88" t="str">
        <f>IFERROR(VLOOKUP($B36,手順2!$A$12:$Q$107,R$1,FALSE),"")&amp;IFERROR(VLOOKUP($B36,手順3!$A$12:$U$107,R$1,FALSE),"")</f>
        <v/>
      </c>
      <c r="S36" s="119"/>
      <c r="T36" s="119"/>
      <c r="U36" s="119"/>
      <c r="Z36"/>
      <c r="AA36" s="149" t="str">
        <f>IF($AE36="","",COUNTIF($AO$18:$AO36,AA$17))</f>
        <v/>
      </c>
      <c r="AB36" s="149" t="str">
        <f>IF($AE36="","",COUNTIF($AO$18:$AO36,AB$17))</f>
        <v/>
      </c>
      <c r="AC36" s="149" t="str">
        <f>IF($AE36="","",COUNTIF($AO$18:$AO36,AC$17))</f>
        <v/>
      </c>
      <c r="AD36" s="149" t="str">
        <f>IF($AE36="","",COUNTIF($AO$18:$AO36,AD$17))</f>
        <v/>
      </c>
      <c r="AE36" s="107" t="str">
        <f t="shared" si="2"/>
        <v/>
      </c>
      <c r="AF36" s="108" t="str">
        <f t="shared" si="9"/>
        <v/>
      </c>
      <c r="AG36" s="38" t="str">
        <f t="shared" si="3"/>
        <v/>
      </c>
      <c r="AH36" s="108" t="str">
        <f t="shared" si="4"/>
        <v/>
      </c>
      <c r="AI36" s="108" t="str">
        <f t="shared" si="5"/>
        <v/>
      </c>
      <c r="AJ36" s="108" t="str">
        <f t="shared" si="6"/>
        <v/>
      </c>
      <c r="AK36" s="108" t="str">
        <f t="shared" si="7"/>
        <v/>
      </c>
      <c r="AL36" s="108" t="str">
        <f t="shared" si="8"/>
        <v/>
      </c>
      <c r="AM36" s="108" t="str">
        <f t="shared" si="10"/>
        <v/>
      </c>
      <c r="AN36" s="108" t="str">
        <f t="shared" si="11"/>
        <v/>
      </c>
      <c r="AO36" s="109" t="str">
        <f t="shared" si="12"/>
        <v/>
      </c>
      <c r="AQ36" t="str">
        <f>種目情報!A19</f>
        <v>一高女砲丸投</v>
      </c>
      <c r="AR36" t="str">
        <f>種目情報!B19</f>
        <v>08402 0</v>
      </c>
      <c r="AS36">
        <f>種目情報!C19</f>
        <v>84</v>
      </c>
    </row>
    <row r="37" spans="1:45" x14ac:dyDescent="0.4">
      <c r="A37">
        <v>20</v>
      </c>
      <c r="B37" t="str">
        <f>IFERROR(IF(B36=手順3!$A$11,"",IF(B36&lt;=100,IF(手順2!A31=手順５!A37,手順５!A37,手順3!$A$12),B36+1)),"")</f>
        <v/>
      </c>
      <c r="C37" s="10" t="str">
        <f>IFERROR(VLOOKUP($B37,手順2!$A$12:$T$107,C$1,FALSE),"")&amp;IFERROR(VLOOKUP($B37,手順3!$A$12:$U$107,C$1,FALSE),"")</f>
        <v/>
      </c>
      <c r="D37" s="10" t="str">
        <f>IFERROR(VLOOKUP($B37,手順2!$A$12:$T$107,D$1,FALSE),"")&amp;IFERROR(VLOOKUP($B37,手順3!$A$12:$U$107,D$1,FALSE),"")</f>
        <v/>
      </c>
      <c r="E37" s="10" t="str">
        <f>IFERROR(VLOOKUP($B37,手順2!$A$12:$T$107,E$1,FALSE),"")&amp;IFERROR(VLOOKUP($B37,手順3!$A$12:$U$107,E$1,FALSE),"")</f>
        <v/>
      </c>
      <c r="F37" s="10" t="str">
        <f>IFERROR(VLOOKUP($B37,手順2!$A$12:$T$107,F$1,FALSE),"")&amp;IFERROR(VLOOKUP($B37,手順3!$A$12:$U$107,F$1,FALSE),"")</f>
        <v/>
      </c>
      <c r="G37" s="10" t="str">
        <f>IFERROR(VLOOKUP($B37,手順2!$A$12:$T$107,G$1,FALSE),"")&amp;IFERROR(VLOOKUP($B37,手順3!$A$12:$U$107,G$1,FALSE),"")</f>
        <v/>
      </c>
      <c r="H37" s="10" t="str">
        <f>IFERROR(VLOOKUP($B37,手順2!$A$12:$T$107,H$1,FALSE),"")&amp;IFERROR(VLOOKUP($B37,手順3!$A$12:$U$107,H$1,FALSE),"")</f>
        <v/>
      </c>
      <c r="I37" s="10" t="str">
        <f>IFERROR(VLOOKUP($B37,手順2!$A$12:$T$107,I$1,FALSE),"")&amp;IFERROR(VLOOKUP($B37,手順3!$A$12:$U$107,I$1,FALSE),"")</f>
        <v/>
      </c>
      <c r="J37" s="88" t="str">
        <f>IFERROR(VLOOKUP($B37,手順2!$A$12:$P$107,J$1,FALSE),"")&amp;IFERROR(VLOOKUP($B37,手順3!$A$12:$U$107,J$1,FALSE),"")</f>
        <v/>
      </c>
      <c r="K37" s="141" t="str">
        <f>IF(J37="","",IF(IFERROR(VLOOKUP($B37,手順2!$A$12:$P$107,K$1,FALSE),"")&amp;IFERROR(VLOOKUP($B37,手順3!$A$12:$U$107,K$1,FALSE),"")="",0,IFERROR(VLOOKUP($B37,手順2!$A$12:$P$107,K$1,FALSE),"")&amp;IFERROR(VLOOKUP($B37,手順3!$A$12:$U$107,K$1,FALSE),"")))</f>
        <v/>
      </c>
      <c r="L37" s="141" t="str">
        <f>IF(K37="","",IF(IFERROR(VLOOKUP($B37,手順2!$A$12:$P$107,L$1,FALSE),"")&amp;IFERROR(VLOOKUP($B37,手順3!$A$12:$U$107,L$1,FALSE),"")="",0,IFERROR(VLOOKUP($B37,手順2!$A$12:$P$107,L$1,FALSE),"")&amp;IFERROR(VLOOKUP($B37,手順3!$A$12:$U$107,L$1,FALSE),"")))</f>
        <v/>
      </c>
      <c r="M37" s="141" t="str">
        <f>IF(L37="","",IF(IFERROR(VLOOKUP($B37,手順2!$A$12:$P$107,M$1,FALSE),"")&amp;IFERROR(VLOOKUP($B37,手順3!$A$12:$U$107,M$1,FALSE),"")="",0,IFERROR(VLOOKUP($B37,手順2!$A$12:$P$107,M$1,FALSE),"")&amp;IFERROR(VLOOKUP($B37,手順3!$A$12:$U$107,M$1,FALSE),"")))</f>
        <v/>
      </c>
      <c r="N37" s="88" t="str">
        <f>IFERROR(VLOOKUP($B37,手順2!$A$12:$P$107,N$1,FALSE),"")&amp;IFERROR(VLOOKUP($B37,手順3!$A$12:$U$107,N$1,FALSE),"")</f>
        <v/>
      </c>
      <c r="O37" s="141" t="str">
        <f>IF(N37="","",IF(IFERROR(VLOOKUP($B37,手順2!$A$12:$P$107,O$1,FALSE),"")&amp;IFERROR(VLOOKUP($B37,手順3!$A$12:$U$107,O$1,FALSE),"")="",0,IFERROR(VLOOKUP($B37,手順2!$A$12:$P$107,O$1,FALSE),"")&amp;IFERROR(VLOOKUP($B37,手順3!$A$12:$U$107,O$1,FALSE),"")))</f>
        <v/>
      </c>
      <c r="P37" s="141" t="str">
        <f>IF(O37="","",IF(IFERROR(VLOOKUP($B37,手順2!$A$12:$P$107,P$1,FALSE),"")&amp;IFERROR(VLOOKUP($B37,手順3!$A$12:$U$107,P$1,FALSE),"")="",0,IFERROR(VLOOKUP($B37,手順2!$A$12:$P$107,P$1,FALSE),"")&amp;IFERROR(VLOOKUP($B37,手順3!$A$12:$U$107,P$1,FALSE),"")))</f>
        <v/>
      </c>
      <c r="Q37" s="141" t="str">
        <f>IF(P37="","",IF(IFERROR(VLOOKUP($B37,手順2!$A$12:$P$107,Q$1,FALSE),"")&amp;IFERROR(VLOOKUP($B37,手順3!$A$12:$U$107,Q$1,FALSE),"")="",0,IFERROR(VLOOKUP($B37,手順2!$A$12:$P$107,Q$1,FALSE),"")&amp;IFERROR(VLOOKUP($B37,手順3!$A$12:$U$107,Q$1,FALSE),"")))</f>
        <v/>
      </c>
      <c r="R37" s="88" t="str">
        <f>IFERROR(VLOOKUP($B37,手順2!$A$12:$Q$107,R$1,FALSE),"")&amp;IFERROR(VLOOKUP($B37,手順3!$A$12:$U$107,R$1,FALSE),"")</f>
        <v/>
      </c>
      <c r="S37" s="119"/>
      <c r="T37" s="119"/>
      <c r="U37" s="119"/>
      <c r="Z37"/>
      <c r="AA37" s="149" t="str">
        <f>IF($AE37="","",COUNTIF($AO$18:$AO37,AA$17))</f>
        <v/>
      </c>
      <c r="AB37" s="149" t="str">
        <f>IF($AE37="","",COUNTIF($AO$18:$AO37,AB$17))</f>
        <v/>
      </c>
      <c r="AC37" s="149" t="str">
        <f>IF($AE37="","",COUNTIF($AO$18:$AO37,AC$17))</f>
        <v/>
      </c>
      <c r="AD37" s="149" t="str">
        <f>IF($AE37="","",COUNTIF($AO$18:$AO37,AD$17))</f>
        <v/>
      </c>
      <c r="AE37" s="107" t="str">
        <f t="shared" si="2"/>
        <v/>
      </c>
      <c r="AF37" s="108" t="str">
        <f t="shared" si="9"/>
        <v/>
      </c>
      <c r="AG37" s="38" t="str">
        <f t="shared" si="3"/>
        <v/>
      </c>
      <c r="AH37" s="108" t="str">
        <f t="shared" si="4"/>
        <v/>
      </c>
      <c r="AI37" s="108" t="str">
        <f t="shared" si="5"/>
        <v/>
      </c>
      <c r="AJ37" s="108" t="str">
        <f t="shared" si="6"/>
        <v/>
      </c>
      <c r="AK37" s="108" t="str">
        <f t="shared" si="7"/>
        <v/>
      </c>
      <c r="AL37" s="108" t="str">
        <f t="shared" si="8"/>
        <v/>
      </c>
      <c r="AM37" s="108" t="str">
        <f t="shared" si="10"/>
        <v/>
      </c>
      <c r="AN37" s="108" t="str">
        <f t="shared" si="11"/>
        <v/>
      </c>
      <c r="AO37" s="109" t="str">
        <f t="shared" si="12"/>
        <v/>
      </c>
      <c r="AQ37" t="str">
        <f>種目情報!A20</f>
        <v>一高女やり投</v>
      </c>
      <c r="AR37" t="str">
        <f>種目情報!B20</f>
        <v>09302 0</v>
      </c>
      <c r="AS37">
        <f>種目情報!C20</f>
        <v>93</v>
      </c>
    </row>
    <row r="38" spans="1:45" x14ac:dyDescent="0.4">
      <c r="A38">
        <v>21</v>
      </c>
      <c r="B38" t="str">
        <f>IFERROR(IF(B37=手順3!$A$11,"",IF(B37&lt;=100,IF(手順2!A32=手順５!A38,手順５!A38,手順3!$A$12),B37+1)),"")</f>
        <v/>
      </c>
      <c r="C38" s="10" t="str">
        <f>IFERROR(VLOOKUP($B38,手順2!$A$12:$T$107,C$1,FALSE),"")&amp;IFERROR(VLOOKUP($B38,手順3!$A$12:$U$107,C$1,FALSE),"")</f>
        <v/>
      </c>
      <c r="D38" s="10" t="str">
        <f>IFERROR(VLOOKUP($B38,手順2!$A$12:$T$107,D$1,FALSE),"")&amp;IFERROR(VLOOKUP($B38,手順3!$A$12:$U$107,D$1,FALSE),"")</f>
        <v/>
      </c>
      <c r="E38" s="10" t="str">
        <f>IFERROR(VLOOKUP($B38,手順2!$A$12:$T$107,E$1,FALSE),"")&amp;IFERROR(VLOOKUP($B38,手順3!$A$12:$U$107,E$1,FALSE),"")</f>
        <v/>
      </c>
      <c r="F38" s="10" t="str">
        <f>IFERROR(VLOOKUP($B38,手順2!$A$12:$T$107,F$1,FALSE),"")&amp;IFERROR(VLOOKUP($B38,手順3!$A$12:$U$107,F$1,FALSE),"")</f>
        <v/>
      </c>
      <c r="G38" s="10" t="str">
        <f>IFERROR(VLOOKUP($B38,手順2!$A$12:$T$107,G$1,FALSE),"")&amp;IFERROR(VLOOKUP($B38,手順3!$A$12:$U$107,G$1,FALSE),"")</f>
        <v/>
      </c>
      <c r="H38" s="10" t="str">
        <f>IFERROR(VLOOKUP($B38,手順2!$A$12:$T$107,H$1,FALSE),"")&amp;IFERROR(VLOOKUP($B38,手順3!$A$12:$U$107,H$1,FALSE),"")</f>
        <v/>
      </c>
      <c r="I38" s="10" t="str">
        <f>IFERROR(VLOOKUP($B38,手順2!$A$12:$T$107,I$1,FALSE),"")&amp;IFERROR(VLOOKUP($B38,手順3!$A$12:$U$107,I$1,FALSE),"")</f>
        <v/>
      </c>
      <c r="J38" s="88" t="str">
        <f>IFERROR(VLOOKUP($B38,手順2!$A$12:$P$107,J$1,FALSE),"")&amp;IFERROR(VLOOKUP($B38,手順3!$A$12:$U$107,J$1,FALSE),"")</f>
        <v/>
      </c>
      <c r="K38" s="141" t="str">
        <f>IF(J38="","",IF(IFERROR(VLOOKUP($B38,手順2!$A$12:$P$107,K$1,FALSE),"")&amp;IFERROR(VLOOKUP($B38,手順3!$A$12:$U$107,K$1,FALSE),"")="",0,IFERROR(VLOOKUP($B38,手順2!$A$12:$P$107,K$1,FALSE),"")&amp;IFERROR(VLOOKUP($B38,手順3!$A$12:$U$107,K$1,FALSE),"")))</f>
        <v/>
      </c>
      <c r="L38" s="141" t="str">
        <f>IF(K38="","",IF(IFERROR(VLOOKUP($B38,手順2!$A$12:$P$107,L$1,FALSE),"")&amp;IFERROR(VLOOKUP($B38,手順3!$A$12:$U$107,L$1,FALSE),"")="",0,IFERROR(VLOOKUP($B38,手順2!$A$12:$P$107,L$1,FALSE),"")&amp;IFERROR(VLOOKUP($B38,手順3!$A$12:$U$107,L$1,FALSE),"")))</f>
        <v/>
      </c>
      <c r="M38" s="141" t="str">
        <f>IF(L38="","",IF(IFERROR(VLOOKUP($B38,手順2!$A$12:$P$107,M$1,FALSE),"")&amp;IFERROR(VLOOKUP($B38,手順3!$A$12:$U$107,M$1,FALSE),"")="",0,IFERROR(VLOOKUP($B38,手順2!$A$12:$P$107,M$1,FALSE),"")&amp;IFERROR(VLOOKUP($B38,手順3!$A$12:$U$107,M$1,FALSE),"")))</f>
        <v/>
      </c>
      <c r="N38" s="88" t="str">
        <f>IFERROR(VLOOKUP($B38,手順2!$A$12:$P$107,N$1,FALSE),"")&amp;IFERROR(VLOOKUP($B38,手順3!$A$12:$U$107,N$1,FALSE),"")</f>
        <v/>
      </c>
      <c r="O38" s="141" t="str">
        <f>IF(N38="","",IF(IFERROR(VLOOKUP($B38,手順2!$A$12:$P$107,O$1,FALSE),"")&amp;IFERROR(VLOOKUP($B38,手順3!$A$12:$U$107,O$1,FALSE),"")="",0,IFERROR(VLOOKUP($B38,手順2!$A$12:$P$107,O$1,FALSE),"")&amp;IFERROR(VLOOKUP($B38,手順3!$A$12:$U$107,O$1,FALSE),"")))</f>
        <v/>
      </c>
      <c r="P38" s="141" t="str">
        <f>IF(O38="","",IF(IFERROR(VLOOKUP($B38,手順2!$A$12:$P$107,P$1,FALSE),"")&amp;IFERROR(VLOOKUP($B38,手順3!$A$12:$U$107,P$1,FALSE),"")="",0,IFERROR(VLOOKUP($B38,手順2!$A$12:$P$107,P$1,FALSE),"")&amp;IFERROR(VLOOKUP($B38,手順3!$A$12:$U$107,P$1,FALSE),"")))</f>
        <v/>
      </c>
      <c r="Q38" s="141" t="str">
        <f>IF(P38="","",IF(IFERROR(VLOOKUP($B38,手順2!$A$12:$P$107,Q$1,FALSE),"")&amp;IFERROR(VLOOKUP($B38,手順3!$A$12:$U$107,Q$1,FALSE),"")="",0,IFERROR(VLOOKUP($B38,手順2!$A$12:$P$107,Q$1,FALSE),"")&amp;IFERROR(VLOOKUP($B38,手順3!$A$12:$U$107,Q$1,FALSE),"")))</f>
        <v/>
      </c>
      <c r="R38" s="88" t="str">
        <f>IFERROR(VLOOKUP($B38,手順2!$A$12:$Q$107,R$1,FALSE),"")&amp;IFERROR(VLOOKUP($B38,手順3!$A$12:$U$107,R$1,FALSE),"")</f>
        <v/>
      </c>
      <c r="S38" s="119"/>
      <c r="T38" s="119"/>
      <c r="U38" s="119"/>
      <c r="Z38"/>
      <c r="AA38" s="149" t="str">
        <f>IF($AE38="","",COUNTIF($AO$18:$AO38,AA$17))</f>
        <v/>
      </c>
      <c r="AB38" s="149" t="str">
        <f>IF($AE38="","",COUNTIF($AO$18:$AO38,AB$17))</f>
        <v/>
      </c>
      <c r="AC38" s="149" t="str">
        <f>IF($AE38="","",COUNTIF($AO$18:$AO38,AC$17))</f>
        <v/>
      </c>
      <c r="AD38" s="149" t="str">
        <f>IF($AE38="","",COUNTIF($AO$18:$AO38,AD$17))</f>
        <v/>
      </c>
      <c r="AE38" s="107" t="str">
        <f t="shared" si="2"/>
        <v/>
      </c>
      <c r="AF38" s="108" t="str">
        <f t="shared" si="9"/>
        <v/>
      </c>
      <c r="AG38" s="38" t="str">
        <f t="shared" si="3"/>
        <v/>
      </c>
      <c r="AH38" s="108" t="str">
        <f t="shared" si="4"/>
        <v/>
      </c>
      <c r="AI38" s="108" t="str">
        <f t="shared" si="5"/>
        <v/>
      </c>
      <c r="AJ38" s="108" t="str">
        <f t="shared" si="6"/>
        <v/>
      </c>
      <c r="AK38" s="108" t="str">
        <f t="shared" si="7"/>
        <v/>
      </c>
      <c r="AL38" s="108" t="str">
        <f t="shared" si="8"/>
        <v/>
      </c>
      <c r="AM38" s="108" t="str">
        <f t="shared" si="10"/>
        <v/>
      </c>
      <c r="AN38" s="108" t="str">
        <f t="shared" si="11"/>
        <v/>
      </c>
      <c r="AO38" s="109" t="str">
        <f t="shared" si="12"/>
        <v/>
      </c>
      <c r="AQ38" t="str">
        <f>種目情報!A21</f>
        <v>女3000ｍｵｰﾌﾟﾝ</v>
      </c>
      <c r="AR38" t="str">
        <f>種目情報!B21</f>
        <v>01022 0</v>
      </c>
      <c r="AS38">
        <f>種目情報!C21</f>
        <v>10</v>
      </c>
    </row>
    <row r="39" spans="1:45" x14ac:dyDescent="0.4">
      <c r="A39">
        <v>22</v>
      </c>
      <c r="B39" t="str">
        <f>IFERROR(IF(B38=手順3!$A$11,"",IF(B38&lt;=100,IF(手順2!A33=手順５!A39,手順５!A39,手順3!$A$12),B38+1)),"")</f>
        <v/>
      </c>
      <c r="C39" s="10" t="str">
        <f>IFERROR(VLOOKUP($B39,手順2!$A$12:$T$107,C$1,FALSE),"")&amp;IFERROR(VLOOKUP($B39,手順3!$A$12:$U$107,C$1,FALSE),"")</f>
        <v/>
      </c>
      <c r="D39" s="10" t="str">
        <f>IFERROR(VLOOKUP($B39,手順2!$A$12:$T$107,D$1,FALSE),"")&amp;IFERROR(VLOOKUP($B39,手順3!$A$12:$U$107,D$1,FALSE),"")</f>
        <v/>
      </c>
      <c r="E39" s="10" t="str">
        <f>IFERROR(VLOOKUP($B39,手順2!$A$12:$T$107,E$1,FALSE),"")&amp;IFERROR(VLOOKUP($B39,手順3!$A$12:$U$107,E$1,FALSE),"")</f>
        <v/>
      </c>
      <c r="F39" s="10" t="str">
        <f>IFERROR(VLOOKUP($B39,手順2!$A$12:$T$107,F$1,FALSE),"")&amp;IFERROR(VLOOKUP($B39,手順3!$A$12:$U$107,F$1,FALSE),"")</f>
        <v/>
      </c>
      <c r="G39" s="10" t="str">
        <f>IFERROR(VLOOKUP($B39,手順2!$A$12:$T$107,G$1,FALSE),"")&amp;IFERROR(VLOOKUP($B39,手順3!$A$12:$U$107,G$1,FALSE),"")</f>
        <v/>
      </c>
      <c r="H39" s="10" t="str">
        <f>IFERROR(VLOOKUP($B39,手順2!$A$12:$T$107,H$1,FALSE),"")&amp;IFERROR(VLOOKUP($B39,手順3!$A$12:$U$107,H$1,FALSE),"")</f>
        <v/>
      </c>
      <c r="I39" s="10" t="str">
        <f>IFERROR(VLOOKUP($B39,手順2!$A$12:$T$107,I$1,FALSE),"")&amp;IFERROR(VLOOKUP($B39,手順3!$A$12:$U$107,I$1,FALSE),"")</f>
        <v/>
      </c>
      <c r="J39" s="88" t="str">
        <f>IFERROR(VLOOKUP($B39,手順2!$A$12:$P$107,J$1,FALSE),"")&amp;IFERROR(VLOOKUP($B39,手順3!$A$12:$U$107,J$1,FALSE),"")</f>
        <v/>
      </c>
      <c r="K39" s="141" t="str">
        <f>IF(J39="","",IF(IFERROR(VLOOKUP($B39,手順2!$A$12:$P$107,K$1,FALSE),"")&amp;IFERROR(VLOOKUP($B39,手順3!$A$12:$U$107,K$1,FALSE),"")="",0,IFERROR(VLOOKUP($B39,手順2!$A$12:$P$107,K$1,FALSE),"")&amp;IFERROR(VLOOKUP($B39,手順3!$A$12:$U$107,K$1,FALSE),"")))</f>
        <v/>
      </c>
      <c r="L39" s="141" t="str">
        <f>IF(K39="","",IF(IFERROR(VLOOKUP($B39,手順2!$A$12:$P$107,L$1,FALSE),"")&amp;IFERROR(VLOOKUP($B39,手順3!$A$12:$U$107,L$1,FALSE),"")="",0,IFERROR(VLOOKUP($B39,手順2!$A$12:$P$107,L$1,FALSE),"")&amp;IFERROR(VLOOKUP($B39,手順3!$A$12:$U$107,L$1,FALSE),"")))</f>
        <v/>
      </c>
      <c r="M39" s="141" t="str">
        <f>IF(L39="","",IF(IFERROR(VLOOKUP($B39,手順2!$A$12:$P$107,M$1,FALSE),"")&amp;IFERROR(VLOOKUP($B39,手順3!$A$12:$U$107,M$1,FALSE),"")="",0,IFERROR(VLOOKUP($B39,手順2!$A$12:$P$107,M$1,FALSE),"")&amp;IFERROR(VLOOKUP($B39,手順3!$A$12:$U$107,M$1,FALSE),"")))</f>
        <v/>
      </c>
      <c r="N39" s="88" t="str">
        <f>IFERROR(VLOOKUP($B39,手順2!$A$12:$P$107,N$1,FALSE),"")&amp;IFERROR(VLOOKUP($B39,手順3!$A$12:$U$107,N$1,FALSE),"")</f>
        <v/>
      </c>
      <c r="O39" s="141" t="str">
        <f>IF(N39="","",IF(IFERROR(VLOOKUP($B39,手順2!$A$12:$P$107,O$1,FALSE),"")&amp;IFERROR(VLOOKUP($B39,手順3!$A$12:$U$107,O$1,FALSE),"")="",0,IFERROR(VLOOKUP($B39,手順2!$A$12:$P$107,O$1,FALSE),"")&amp;IFERROR(VLOOKUP($B39,手順3!$A$12:$U$107,O$1,FALSE),"")))</f>
        <v/>
      </c>
      <c r="P39" s="141" t="str">
        <f>IF(O39="","",IF(IFERROR(VLOOKUP($B39,手順2!$A$12:$P$107,P$1,FALSE),"")&amp;IFERROR(VLOOKUP($B39,手順3!$A$12:$U$107,P$1,FALSE),"")="",0,IFERROR(VLOOKUP($B39,手順2!$A$12:$P$107,P$1,FALSE),"")&amp;IFERROR(VLOOKUP($B39,手順3!$A$12:$U$107,P$1,FALSE),"")))</f>
        <v/>
      </c>
      <c r="Q39" s="141" t="str">
        <f>IF(P39="","",IF(IFERROR(VLOOKUP($B39,手順2!$A$12:$P$107,Q$1,FALSE),"")&amp;IFERROR(VLOOKUP($B39,手順3!$A$12:$U$107,Q$1,FALSE),"")="",0,IFERROR(VLOOKUP($B39,手順2!$A$12:$P$107,Q$1,FALSE),"")&amp;IFERROR(VLOOKUP($B39,手順3!$A$12:$U$107,Q$1,FALSE),"")))</f>
        <v/>
      </c>
      <c r="R39" s="88" t="str">
        <f>IFERROR(VLOOKUP($B39,手順2!$A$12:$Q$107,R$1,FALSE),"")&amp;IFERROR(VLOOKUP($B39,手順3!$A$12:$U$107,R$1,FALSE),"")</f>
        <v/>
      </c>
      <c r="S39" s="119"/>
      <c r="T39" s="119"/>
      <c r="U39" s="119"/>
      <c r="Z39"/>
      <c r="AA39" s="149" t="str">
        <f>IF($AE39="","",COUNTIF($AO$18:$AO39,AA$17))</f>
        <v/>
      </c>
      <c r="AB39" s="149" t="str">
        <f>IF($AE39="","",COUNTIF($AO$18:$AO39,AB$17))</f>
        <v/>
      </c>
      <c r="AC39" s="149" t="str">
        <f>IF($AE39="","",COUNTIF($AO$18:$AO39,AC$17))</f>
        <v/>
      </c>
      <c r="AD39" s="149" t="str">
        <f>IF($AE39="","",COUNTIF($AO$18:$AO39,AD$17))</f>
        <v/>
      </c>
      <c r="AE39" s="107" t="str">
        <f t="shared" si="2"/>
        <v/>
      </c>
      <c r="AF39" s="108" t="str">
        <f t="shared" si="9"/>
        <v/>
      </c>
      <c r="AG39" s="38" t="str">
        <f t="shared" si="3"/>
        <v/>
      </c>
      <c r="AH39" s="108" t="str">
        <f t="shared" si="4"/>
        <v/>
      </c>
      <c r="AI39" s="108" t="str">
        <f t="shared" si="5"/>
        <v/>
      </c>
      <c r="AJ39" s="108" t="str">
        <f t="shared" si="6"/>
        <v/>
      </c>
      <c r="AK39" s="108" t="str">
        <f t="shared" si="7"/>
        <v/>
      </c>
      <c r="AL39" s="108" t="str">
        <f t="shared" si="8"/>
        <v/>
      </c>
      <c r="AM39" s="108" t="str">
        <f t="shared" si="10"/>
        <v/>
      </c>
      <c r="AN39" s="108" t="str">
        <f t="shared" si="11"/>
        <v/>
      </c>
      <c r="AO39" s="109" t="str">
        <f t="shared" si="12"/>
        <v/>
      </c>
      <c r="AQ39">
        <f>種目情報!A22</f>
        <v>0</v>
      </c>
      <c r="AR39">
        <f>種目情報!B22</f>
        <v>0</v>
      </c>
      <c r="AS39">
        <f>種目情報!C22</f>
        <v>0</v>
      </c>
    </row>
    <row r="40" spans="1:45" x14ac:dyDescent="0.4">
      <c r="A40">
        <v>23</v>
      </c>
      <c r="B40" t="str">
        <f>IFERROR(IF(B39=手順3!$A$11,"",IF(B39&lt;=100,IF(手順2!A34=手順５!A40,手順５!A40,手順3!$A$12),B39+1)),"")</f>
        <v/>
      </c>
      <c r="C40" s="10" t="str">
        <f>IFERROR(VLOOKUP($B40,手順2!$A$12:$T$107,C$1,FALSE),"")&amp;IFERROR(VLOOKUP($B40,手順3!$A$12:$U$107,C$1,FALSE),"")</f>
        <v/>
      </c>
      <c r="D40" s="10" t="str">
        <f>IFERROR(VLOOKUP($B40,手順2!$A$12:$T$107,D$1,FALSE),"")&amp;IFERROR(VLOOKUP($B40,手順3!$A$12:$U$107,D$1,FALSE),"")</f>
        <v/>
      </c>
      <c r="E40" s="10" t="str">
        <f>IFERROR(VLOOKUP($B40,手順2!$A$12:$T$107,E$1,FALSE),"")&amp;IFERROR(VLOOKUP($B40,手順3!$A$12:$U$107,E$1,FALSE),"")</f>
        <v/>
      </c>
      <c r="F40" s="10" t="str">
        <f>IFERROR(VLOOKUP($B40,手順2!$A$12:$T$107,F$1,FALSE),"")&amp;IFERROR(VLOOKUP($B40,手順3!$A$12:$U$107,F$1,FALSE),"")</f>
        <v/>
      </c>
      <c r="G40" s="10" t="str">
        <f>IFERROR(VLOOKUP($B40,手順2!$A$12:$T$107,G$1,FALSE),"")&amp;IFERROR(VLOOKUP($B40,手順3!$A$12:$U$107,G$1,FALSE),"")</f>
        <v/>
      </c>
      <c r="H40" s="10" t="str">
        <f>IFERROR(VLOOKUP($B40,手順2!$A$12:$T$107,H$1,FALSE),"")&amp;IFERROR(VLOOKUP($B40,手順3!$A$12:$U$107,H$1,FALSE),"")</f>
        <v/>
      </c>
      <c r="I40" s="10" t="str">
        <f>IFERROR(VLOOKUP($B40,手順2!$A$12:$T$107,I$1,FALSE),"")&amp;IFERROR(VLOOKUP($B40,手順3!$A$12:$U$107,I$1,FALSE),"")</f>
        <v/>
      </c>
      <c r="J40" s="88" t="str">
        <f>IFERROR(VLOOKUP($B40,手順2!$A$12:$P$107,J$1,FALSE),"")&amp;IFERROR(VLOOKUP($B40,手順3!$A$12:$U$107,J$1,FALSE),"")</f>
        <v/>
      </c>
      <c r="K40" s="141" t="str">
        <f>IF(J40="","",IF(IFERROR(VLOOKUP($B40,手順2!$A$12:$P$107,K$1,FALSE),"")&amp;IFERROR(VLOOKUP($B40,手順3!$A$12:$U$107,K$1,FALSE),"")="",0,IFERROR(VLOOKUP($B40,手順2!$A$12:$P$107,K$1,FALSE),"")&amp;IFERROR(VLOOKUP($B40,手順3!$A$12:$U$107,K$1,FALSE),"")))</f>
        <v/>
      </c>
      <c r="L40" s="141" t="str">
        <f>IF(K40="","",IF(IFERROR(VLOOKUP($B40,手順2!$A$12:$P$107,L$1,FALSE),"")&amp;IFERROR(VLOOKUP($B40,手順3!$A$12:$U$107,L$1,FALSE),"")="",0,IFERROR(VLOOKUP($B40,手順2!$A$12:$P$107,L$1,FALSE),"")&amp;IFERROR(VLOOKUP($B40,手順3!$A$12:$U$107,L$1,FALSE),"")))</f>
        <v/>
      </c>
      <c r="M40" s="141" t="str">
        <f>IF(L40="","",IF(IFERROR(VLOOKUP($B40,手順2!$A$12:$P$107,M$1,FALSE),"")&amp;IFERROR(VLOOKUP($B40,手順3!$A$12:$U$107,M$1,FALSE),"")="",0,IFERROR(VLOOKUP($B40,手順2!$A$12:$P$107,M$1,FALSE),"")&amp;IFERROR(VLOOKUP($B40,手順3!$A$12:$U$107,M$1,FALSE),"")))</f>
        <v/>
      </c>
      <c r="N40" s="88" t="str">
        <f>IFERROR(VLOOKUP($B40,手順2!$A$12:$P$107,N$1,FALSE),"")&amp;IFERROR(VLOOKUP($B40,手順3!$A$12:$U$107,N$1,FALSE),"")</f>
        <v/>
      </c>
      <c r="O40" s="141" t="str">
        <f>IF(N40="","",IF(IFERROR(VLOOKUP($B40,手順2!$A$12:$P$107,O$1,FALSE),"")&amp;IFERROR(VLOOKUP($B40,手順3!$A$12:$U$107,O$1,FALSE),"")="",0,IFERROR(VLOOKUP($B40,手順2!$A$12:$P$107,O$1,FALSE),"")&amp;IFERROR(VLOOKUP($B40,手順3!$A$12:$U$107,O$1,FALSE),"")))</f>
        <v/>
      </c>
      <c r="P40" s="141" t="str">
        <f>IF(O40="","",IF(IFERROR(VLOOKUP($B40,手順2!$A$12:$P$107,P$1,FALSE),"")&amp;IFERROR(VLOOKUP($B40,手順3!$A$12:$U$107,P$1,FALSE),"")="",0,IFERROR(VLOOKUP($B40,手順2!$A$12:$P$107,P$1,FALSE),"")&amp;IFERROR(VLOOKUP($B40,手順3!$A$12:$U$107,P$1,FALSE),"")))</f>
        <v/>
      </c>
      <c r="Q40" s="141" t="str">
        <f>IF(P40="","",IF(IFERROR(VLOOKUP($B40,手順2!$A$12:$P$107,Q$1,FALSE),"")&amp;IFERROR(VLOOKUP($B40,手順3!$A$12:$U$107,Q$1,FALSE),"")="",0,IFERROR(VLOOKUP($B40,手順2!$A$12:$P$107,Q$1,FALSE),"")&amp;IFERROR(VLOOKUP($B40,手順3!$A$12:$U$107,Q$1,FALSE),"")))</f>
        <v/>
      </c>
      <c r="R40" s="88" t="str">
        <f>IFERROR(VLOOKUP($B40,手順2!$A$12:$Q$107,R$1,FALSE),"")&amp;IFERROR(VLOOKUP($B40,手順3!$A$12:$U$107,R$1,FALSE),"")</f>
        <v/>
      </c>
      <c r="S40" s="119"/>
      <c r="T40" s="119"/>
      <c r="U40" s="119"/>
      <c r="Z40"/>
      <c r="AA40" s="149" t="str">
        <f>IF($AE40="","",COUNTIF($AO$18:$AO40,AA$17))</f>
        <v/>
      </c>
      <c r="AB40" s="149" t="str">
        <f>IF($AE40="","",COUNTIF($AO$18:$AO40,AB$17))</f>
        <v/>
      </c>
      <c r="AC40" s="149" t="str">
        <f>IF($AE40="","",COUNTIF($AO$18:$AO40,AC$17))</f>
        <v/>
      </c>
      <c r="AD40" s="149" t="str">
        <f>IF($AE40="","",COUNTIF($AO$18:$AO40,AD$17))</f>
        <v/>
      </c>
      <c r="AE40" s="107" t="str">
        <f t="shared" si="2"/>
        <v/>
      </c>
      <c r="AF40" s="108" t="str">
        <f t="shared" si="9"/>
        <v/>
      </c>
      <c r="AG40" s="38" t="str">
        <f t="shared" si="3"/>
        <v/>
      </c>
      <c r="AH40" s="108" t="str">
        <f t="shared" si="4"/>
        <v/>
      </c>
      <c r="AI40" s="108" t="str">
        <f t="shared" si="5"/>
        <v/>
      </c>
      <c r="AJ40" s="108" t="str">
        <f t="shared" si="6"/>
        <v/>
      </c>
      <c r="AK40" s="108" t="str">
        <f t="shared" si="7"/>
        <v/>
      </c>
      <c r="AL40" s="108" t="str">
        <f t="shared" si="8"/>
        <v/>
      </c>
      <c r="AM40" s="108" t="str">
        <f t="shared" si="10"/>
        <v/>
      </c>
      <c r="AN40" s="108" t="str">
        <f t="shared" si="11"/>
        <v/>
      </c>
      <c r="AO40" s="109" t="str">
        <f t="shared" si="12"/>
        <v/>
      </c>
      <c r="AQ40">
        <f>種目情報!A23</f>
        <v>0</v>
      </c>
      <c r="AR40">
        <f>種目情報!B23</f>
        <v>0</v>
      </c>
      <c r="AS40">
        <f>種目情報!C23</f>
        <v>0</v>
      </c>
    </row>
    <row r="41" spans="1:45" x14ac:dyDescent="0.4">
      <c r="A41">
        <v>24</v>
      </c>
      <c r="B41" t="str">
        <f>IFERROR(IF(B40=手順3!$A$11,"",IF(B40&lt;=100,IF(手順2!A35=手順５!A41,手順５!A41,手順3!$A$12),B40+1)),"")</f>
        <v/>
      </c>
      <c r="C41" s="10" t="str">
        <f>IFERROR(VLOOKUP($B41,手順2!$A$12:$T$107,C$1,FALSE),"")&amp;IFERROR(VLOOKUP($B41,手順3!$A$12:$U$107,C$1,FALSE),"")</f>
        <v/>
      </c>
      <c r="D41" s="10" t="str">
        <f>IFERROR(VLOOKUP($B41,手順2!$A$12:$T$107,D$1,FALSE),"")&amp;IFERROR(VLOOKUP($B41,手順3!$A$12:$U$107,D$1,FALSE),"")</f>
        <v/>
      </c>
      <c r="E41" s="10" t="str">
        <f>IFERROR(VLOOKUP($B41,手順2!$A$12:$T$107,E$1,FALSE),"")&amp;IFERROR(VLOOKUP($B41,手順3!$A$12:$U$107,E$1,FALSE),"")</f>
        <v/>
      </c>
      <c r="F41" s="10" t="str">
        <f>IFERROR(VLOOKUP($B41,手順2!$A$12:$T$107,F$1,FALSE),"")&amp;IFERROR(VLOOKUP($B41,手順3!$A$12:$U$107,F$1,FALSE),"")</f>
        <v/>
      </c>
      <c r="G41" s="10" t="str">
        <f>IFERROR(VLOOKUP($B41,手順2!$A$12:$T$107,G$1,FALSE),"")&amp;IFERROR(VLOOKUP($B41,手順3!$A$12:$U$107,G$1,FALSE),"")</f>
        <v/>
      </c>
      <c r="H41" s="10" t="str">
        <f>IFERROR(VLOOKUP($B41,手順2!$A$12:$T$107,H$1,FALSE),"")&amp;IFERROR(VLOOKUP($B41,手順3!$A$12:$U$107,H$1,FALSE),"")</f>
        <v/>
      </c>
      <c r="I41" s="10" t="str">
        <f>IFERROR(VLOOKUP($B41,手順2!$A$12:$T$107,I$1,FALSE),"")&amp;IFERROR(VLOOKUP($B41,手順3!$A$12:$U$107,I$1,FALSE),"")</f>
        <v/>
      </c>
      <c r="J41" s="88" t="str">
        <f>IFERROR(VLOOKUP($B41,手順2!$A$12:$P$107,J$1,FALSE),"")&amp;IFERROR(VLOOKUP($B41,手順3!$A$12:$U$107,J$1,FALSE),"")</f>
        <v/>
      </c>
      <c r="K41" s="141" t="str">
        <f>IF(J41="","",IF(IFERROR(VLOOKUP($B41,手順2!$A$12:$P$107,K$1,FALSE),"")&amp;IFERROR(VLOOKUP($B41,手順3!$A$12:$U$107,K$1,FALSE),"")="",0,IFERROR(VLOOKUP($B41,手順2!$A$12:$P$107,K$1,FALSE),"")&amp;IFERROR(VLOOKUP($B41,手順3!$A$12:$U$107,K$1,FALSE),"")))</f>
        <v/>
      </c>
      <c r="L41" s="141" t="str">
        <f>IF(K41="","",IF(IFERROR(VLOOKUP($B41,手順2!$A$12:$P$107,L$1,FALSE),"")&amp;IFERROR(VLOOKUP($B41,手順3!$A$12:$U$107,L$1,FALSE),"")="",0,IFERROR(VLOOKUP($B41,手順2!$A$12:$P$107,L$1,FALSE),"")&amp;IFERROR(VLOOKUP($B41,手順3!$A$12:$U$107,L$1,FALSE),"")))</f>
        <v/>
      </c>
      <c r="M41" s="141" t="str">
        <f>IF(L41="","",IF(IFERROR(VLOOKUP($B41,手順2!$A$12:$P$107,M$1,FALSE),"")&amp;IFERROR(VLOOKUP($B41,手順3!$A$12:$U$107,M$1,FALSE),"")="",0,IFERROR(VLOOKUP($B41,手順2!$A$12:$P$107,M$1,FALSE),"")&amp;IFERROR(VLOOKUP($B41,手順3!$A$12:$U$107,M$1,FALSE),"")))</f>
        <v/>
      </c>
      <c r="N41" s="88" t="str">
        <f>IFERROR(VLOOKUP($B41,手順2!$A$12:$P$107,N$1,FALSE),"")&amp;IFERROR(VLOOKUP($B41,手順3!$A$12:$U$107,N$1,FALSE),"")</f>
        <v/>
      </c>
      <c r="O41" s="141" t="str">
        <f>IF(N41="","",IF(IFERROR(VLOOKUP($B41,手順2!$A$12:$P$107,O$1,FALSE),"")&amp;IFERROR(VLOOKUP($B41,手順3!$A$12:$U$107,O$1,FALSE),"")="",0,IFERROR(VLOOKUP($B41,手順2!$A$12:$P$107,O$1,FALSE),"")&amp;IFERROR(VLOOKUP($B41,手順3!$A$12:$U$107,O$1,FALSE),"")))</f>
        <v/>
      </c>
      <c r="P41" s="141" t="str">
        <f>IF(O41="","",IF(IFERROR(VLOOKUP($B41,手順2!$A$12:$P$107,P$1,FALSE),"")&amp;IFERROR(VLOOKUP($B41,手順3!$A$12:$U$107,P$1,FALSE),"")="",0,IFERROR(VLOOKUP($B41,手順2!$A$12:$P$107,P$1,FALSE),"")&amp;IFERROR(VLOOKUP($B41,手順3!$A$12:$U$107,P$1,FALSE),"")))</f>
        <v/>
      </c>
      <c r="Q41" s="141" t="str">
        <f>IF(P41="","",IF(IFERROR(VLOOKUP($B41,手順2!$A$12:$P$107,Q$1,FALSE),"")&amp;IFERROR(VLOOKUP($B41,手順3!$A$12:$U$107,Q$1,FALSE),"")="",0,IFERROR(VLOOKUP($B41,手順2!$A$12:$P$107,Q$1,FALSE),"")&amp;IFERROR(VLOOKUP($B41,手順3!$A$12:$U$107,Q$1,FALSE),"")))</f>
        <v/>
      </c>
      <c r="R41" s="88" t="str">
        <f>IFERROR(VLOOKUP($B41,手順2!$A$12:$Q$107,R$1,FALSE),"")&amp;IFERROR(VLOOKUP($B41,手順3!$A$12:$U$107,R$1,FALSE),"")</f>
        <v/>
      </c>
      <c r="S41" s="119"/>
      <c r="T41" s="119"/>
      <c r="U41" s="119"/>
      <c r="Z41"/>
      <c r="AA41" s="149" t="str">
        <f>IF($AE41="","",COUNTIF($AO$18:$AO41,AA$17))</f>
        <v/>
      </c>
      <c r="AB41" s="149" t="str">
        <f>IF($AE41="","",COUNTIF($AO$18:$AO41,AB$17))</f>
        <v/>
      </c>
      <c r="AC41" s="149" t="str">
        <f>IF($AE41="","",COUNTIF($AO$18:$AO41,AC$17))</f>
        <v/>
      </c>
      <c r="AD41" s="149" t="str">
        <f>IF($AE41="","",COUNTIF($AO$18:$AO41,AD$17))</f>
        <v/>
      </c>
      <c r="AE41" s="107" t="str">
        <f t="shared" si="2"/>
        <v/>
      </c>
      <c r="AF41" s="108" t="str">
        <f t="shared" si="9"/>
        <v/>
      </c>
      <c r="AG41" s="38" t="str">
        <f t="shared" si="3"/>
        <v/>
      </c>
      <c r="AH41" s="108" t="str">
        <f t="shared" si="4"/>
        <v/>
      </c>
      <c r="AI41" s="108" t="str">
        <f t="shared" si="5"/>
        <v/>
      </c>
      <c r="AJ41" s="108" t="str">
        <f t="shared" si="6"/>
        <v/>
      </c>
      <c r="AK41" s="108" t="str">
        <f t="shared" si="7"/>
        <v/>
      </c>
      <c r="AL41" s="108" t="str">
        <f t="shared" si="8"/>
        <v/>
      </c>
      <c r="AM41" s="108" t="str">
        <f t="shared" si="10"/>
        <v/>
      </c>
      <c r="AN41" s="108" t="str">
        <f t="shared" si="11"/>
        <v/>
      </c>
      <c r="AO41" s="109" t="str">
        <f t="shared" si="12"/>
        <v/>
      </c>
      <c r="AQ41">
        <f>種目情報!A24</f>
        <v>0</v>
      </c>
      <c r="AR41">
        <f>種目情報!B24</f>
        <v>0</v>
      </c>
      <c r="AS41">
        <f>種目情報!C24</f>
        <v>0</v>
      </c>
    </row>
    <row r="42" spans="1:45" x14ac:dyDescent="0.4">
      <c r="A42">
        <v>25</v>
      </c>
      <c r="B42" t="str">
        <f>IFERROR(IF(B41=手順3!$A$11,"",IF(B41&lt;=100,IF(手順2!A36=手順５!A42,手順５!A42,手順3!$A$12),B41+1)),"")</f>
        <v/>
      </c>
      <c r="C42" s="10" t="str">
        <f>IFERROR(VLOOKUP($B42,手順2!$A$12:$T$107,C$1,FALSE),"")&amp;IFERROR(VLOOKUP($B42,手順3!$A$12:$U$107,C$1,FALSE),"")</f>
        <v/>
      </c>
      <c r="D42" s="10" t="str">
        <f>IFERROR(VLOOKUP($B42,手順2!$A$12:$T$107,D$1,FALSE),"")&amp;IFERROR(VLOOKUP($B42,手順3!$A$12:$U$107,D$1,FALSE),"")</f>
        <v/>
      </c>
      <c r="E42" s="10" t="str">
        <f>IFERROR(VLOOKUP($B42,手順2!$A$12:$T$107,E$1,FALSE),"")&amp;IFERROR(VLOOKUP($B42,手順3!$A$12:$U$107,E$1,FALSE),"")</f>
        <v/>
      </c>
      <c r="F42" s="10" t="str">
        <f>IFERROR(VLOOKUP($B42,手順2!$A$12:$T$107,F$1,FALSE),"")&amp;IFERROR(VLOOKUP($B42,手順3!$A$12:$U$107,F$1,FALSE),"")</f>
        <v/>
      </c>
      <c r="G42" s="10" t="str">
        <f>IFERROR(VLOOKUP($B42,手順2!$A$12:$T$107,G$1,FALSE),"")&amp;IFERROR(VLOOKUP($B42,手順3!$A$12:$U$107,G$1,FALSE),"")</f>
        <v/>
      </c>
      <c r="H42" s="10" t="str">
        <f>IFERROR(VLOOKUP($B42,手順2!$A$12:$T$107,H$1,FALSE),"")&amp;IFERROR(VLOOKUP($B42,手順3!$A$12:$U$107,H$1,FALSE),"")</f>
        <v/>
      </c>
      <c r="I42" s="10" t="str">
        <f>IFERROR(VLOOKUP($B42,手順2!$A$12:$T$107,I$1,FALSE),"")&amp;IFERROR(VLOOKUP($B42,手順3!$A$12:$U$107,I$1,FALSE),"")</f>
        <v/>
      </c>
      <c r="J42" s="88" t="str">
        <f>IFERROR(VLOOKUP($B42,手順2!$A$12:$P$107,J$1,FALSE),"")&amp;IFERROR(VLOOKUP($B42,手順3!$A$12:$U$107,J$1,FALSE),"")</f>
        <v/>
      </c>
      <c r="K42" s="141" t="str">
        <f>IF(J42="","",IF(IFERROR(VLOOKUP($B42,手順2!$A$12:$P$107,K$1,FALSE),"")&amp;IFERROR(VLOOKUP($B42,手順3!$A$12:$U$107,K$1,FALSE),"")="",0,IFERROR(VLOOKUP($B42,手順2!$A$12:$P$107,K$1,FALSE),"")&amp;IFERROR(VLOOKUP($B42,手順3!$A$12:$U$107,K$1,FALSE),"")))</f>
        <v/>
      </c>
      <c r="L42" s="141" t="str">
        <f>IF(K42="","",IF(IFERROR(VLOOKUP($B42,手順2!$A$12:$P$107,L$1,FALSE),"")&amp;IFERROR(VLOOKUP($B42,手順3!$A$12:$U$107,L$1,FALSE),"")="",0,IFERROR(VLOOKUP($B42,手順2!$A$12:$P$107,L$1,FALSE),"")&amp;IFERROR(VLOOKUP($B42,手順3!$A$12:$U$107,L$1,FALSE),"")))</f>
        <v/>
      </c>
      <c r="M42" s="141" t="str">
        <f>IF(L42="","",IF(IFERROR(VLOOKUP($B42,手順2!$A$12:$P$107,M$1,FALSE),"")&amp;IFERROR(VLOOKUP($B42,手順3!$A$12:$U$107,M$1,FALSE),"")="",0,IFERROR(VLOOKUP($B42,手順2!$A$12:$P$107,M$1,FALSE),"")&amp;IFERROR(VLOOKUP($B42,手順3!$A$12:$U$107,M$1,FALSE),"")))</f>
        <v/>
      </c>
      <c r="N42" s="88" t="str">
        <f>IFERROR(VLOOKUP($B42,手順2!$A$12:$P$107,N$1,FALSE),"")&amp;IFERROR(VLOOKUP($B42,手順3!$A$12:$U$107,N$1,FALSE),"")</f>
        <v/>
      </c>
      <c r="O42" s="141" t="str">
        <f>IF(N42="","",IF(IFERROR(VLOOKUP($B42,手順2!$A$12:$P$107,O$1,FALSE),"")&amp;IFERROR(VLOOKUP($B42,手順3!$A$12:$U$107,O$1,FALSE),"")="",0,IFERROR(VLOOKUP($B42,手順2!$A$12:$P$107,O$1,FALSE),"")&amp;IFERROR(VLOOKUP($B42,手順3!$A$12:$U$107,O$1,FALSE),"")))</f>
        <v/>
      </c>
      <c r="P42" s="141" t="str">
        <f>IF(O42="","",IF(IFERROR(VLOOKUP($B42,手順2!$A$12:$P$107,P$1,FALSE),"")&amp;IFERROR(VLOOKUP($B42,手順3!$A$12:$U$107,P$1,FALSE),"")="",0,IFERROR(VLOOKUP($B42,手順2!$A$12:$P$107,P$1,FALSE),"")&amp;IFERROR(VLOOKUP($B42,手順3!$A$12:$U$107,P$1,FALSE),"")))</f>
        <v/>
      </c>
      <c r="Q42" s="141" t="str">
        <f>IF(P42="","",IF(IFERROR(VLOOKUP($B42,手順2!$A$12:$P$107,Q$1,FALSE),"")&amp;IFERROR(VLOOKUP($B42,手順3!$A$12:$U$107,Q$1,FALSE),"")="",0,IFERROR(VLOOKUP($B42,手順2!$A$12:$P$107,Q$1,FALSE),"")&amp;IFERROR(VLOOKUP($B42,手順3!$A$12:$U$107,Q$1,FALSE),"")))</f>
        <v/>
      </c>
      <c r="R42" s="88" t="str">
        <f>IFERROR(VLOOKUP($B42,手順2!$A$12:$Q$107,R$1,FALSE),"")&amp;IFERROR(VLOOKUP($B42,手順3!$A$12:$U$107,R$1,FALSE),"")</f>
        <v/>
      </c>
      <c r="S42" s="119"/>
      <c r="T42" s="119"/>
      <c r="U42" s="119"/>
      <c r="Z42"/>
      <c r="AA42" s="149" t="str">
        <f>IF($AE42="","",COUNTIF($AO$18:$AO42,AA$17))</f>
        <v/>
      </c>
      <c r="AB42" s="149" t="str">
        <f>IF($AE42="","",COUNTIF($AO$18:$AO42,AB$17))</f>
        <v/>
      </c>
      <c r="AC42" s="149" t="str">
        <f>IF($AE42="","",COUNTIF($AO$18:$AO42,AC$17))</f>
        <v/>
      </c>
      <c r="AD42" s="149" t="str">
        <f>IF($AE42="","",COUNTIF($AO$18:$AO42,AD$17))</f>
        <v/>
      </c>
      <c r="AE42" s="107" t="str">
        <f t="shared" si="2"/>
        <v/>
      </c>
      <c r="AF42" s="108" t="str">
        <f t="shared" si="9"/>
        <v/>
      </c>
      <c r="AG42" s="38" t="str">
        <f t="shared" si="3"/>
        <v/>
      </c>
      <c r="AH42" s="108" t="str">
        <f t="shared" si="4"/>
        <v/>
      </c>
      <c r="AI42" s="108" t="str">
        <f t="shared" si="5"/>
        <v/>
      </c>
      <c r="AJ42" s="108" t="str">
        <f t="shared" si="6"/>
        <v/>
      </c>
      <c r="AK42" s="108" t="str">
        <f t="shared" si="7"/>
        <v/>
      </c>
      <c r="AL42" s="108" t="str">
        <f t="shared" si="8"/>
        <v/>
      </c>
      <c r="AM42" s="108" t="str">
        <f t="shared" si="10"/>
        <v/>
      </c>
      <c r="AN42" s="108" t="str">
        <f t="shared" si="11"/>
        <v/>
      </c>
      <c r="AO42" s="109" t="str">
        <f t="shared" si="12"/>
        <v/>
      </c>
      <c r="AQ42">
        <f>種目情報!A25</f>
        <v>0</v>
      </c>
      <c r="AR42">
        <f>種目情報!B25</f>
        <v>0</v>
      </c>
      <c r="AS42">
        <f>種目情報!C25</f>
        <v>0</v>
      </c>
    </row>
    <row r="43" spans="1:45" x14ac:dyDescent="0.4">
      <c r="A43">
        <v>26</v>
      </c>
      <c r="B43" t="str">
        <f>IFERROR(IF(B42=手順3!$A$11,"",IF(B42&lt;=100,IF(手順2!A37=手順５!A43,手順５!A43,手順3!$A$12),B42+1)),"")</f>
        <v/>
      </c>
      <c r="C43" s="10" t="str">
        <f>IFERROR(VLOOKUP($B43,手順2!$A$12:$T$107,C$1,FALSE),"")&amp;IFERROR(VLOOKUP($B43,手順3!$A$12:$U$107,C$1,FALSE),"")</f>
        <v/>
      </c>
      <c r="D43" s="10" t="str">
        <f>IFERROR(VLOOKUP($B43,手順2!$A$12:$T$107,D$1,FALSE),"")&amp;IFERROR(VLOOKUP($B43,手順3!$A$12:$U$107,D$1,FALSE),"")</f>
        <v/>
      </c>
      <c r="E43" s="10" t="str">
        <f>IFERROR(VLOOKUP($B43,手順2!$A$12:$T$107,E$1,FALSE),"")&amp;IFERROR(VLOOKUP($B43,手順3!$A$12:$U$107,E$1,FALSE),"")</f>
        <v/>
      </c>
      <c r="F43" s="10" t="str">
        <f>IFERROR(VLOOKUP($B43,手順2!$A$12:$T$107,F$1,FALSE),"")&amp;IFERROR(VLOOKUP($B43,手順3!$A$12:$U$107,F$1,FALSE),"")</f>
        <v/>
      </c>
      <c r="G43" s="10" t="str">
        <f>IFERROR(VLOOKUP($B43,手順2!$A$12:$T$107,G$1,FALSE),"")&amp;IFERROR(VLOOKUP($B43,手順3!$A$12:$U$107,G$1,FALSE),"")</f>
        <v/>
      </c>
      <c r="H43" s="10" t="str">
        <f>IFERROR(VLOOKUP($B43,手順2!$A$12:$T$107,H$1,FALSE),"")&amp;IFERROR(VLOOKUP($B43,手順3!$A$12:$U$107,H$1,FALSE),"")</f>
        <v/>
      </c>
      <c r="I43" s="10" t="str">
        <f>IFERROR(VLOOKUP($B43,手順2!$A$12:$T$107,I$1,FALSE),"")&amp;IFERROR(VLOOKUP($B43,手順3!$A$12:$U$107,I$1,FALSE),"")</f>
        <v/>
      </c>
      <c r="J43" s="88" t="str">
        <f>IFERROR(VLOOKUP($B43,手順2!$A$12:$P$107,J$1,FALSE),"")&amp;IFERROR(VLOOKUP($B43,手順3!$A$12:$U$107,J$1,FALSE),"")</f>
        <v/>
      </c>
      <c r="K43" s="141" t="str">
        <f>IF(J43="","",IF(IFERROR(VLOOKUP($B43,手順2!$A$12:$P$107,K$1,FALSE),"")&amp;IFERROR(VLOOKUP($B43,手順3!$A$12:$U$107,K$1,FALSE),"")="",0,IFERROR(VLOOKUP($B43,手順2!$A$12:$P$107,K$1,FALSE),"")&amp;IFERROR(VLOOKUP($B43,手順3!$A$12:$U$107,K$1,FALSE),"")))</f>
        <v/>
      </c>
      <c r="L43" s="141" t="str">
        <f>IF(K43="","",IF(IFERROR(VLOOKUP($B43,手順2!$A$12:$P$107,L$1,FALSE),"")&amp;IFERROR(VLOOKUP($B43,手順3!$A$12:$U$107,L$1,FALSE),"")="",0,IFERROR(VLOOKUP($B43,手順2!$A$12:$P$107,L$1,FALSE),"")&amp;IFERROR(VLOOKUP($B43,手順3!$A$12:$U$107,L$1,FALSE),"")))</f>
        <v/>
      </c>
      <c r="M43" s="141" t="str">
        <f>IF(L43="","",IF(IFERROR(VLOOKUP($B43,手順2!$A$12:$P$107,M$1,FALSE),"")&amp;IFERROR(VLOOKUP($B43,手順3!$A$12:$U$107,M$1,FALSE),"")="",0,IFERROR(VLOOKUP($B43,手順2!$A$12:$P$107,M$1,FALSE),"")&amp;IFERROR(VLOOKUP($B43,手順3!$A$12:$U$107,M$1,FALSE),"")))</f>
        <v/>
      </c>
      <c r="N43" s="88" t="str">
        <f>IFERROR(VLOOKUP($B43,手順2!$A$12:$P$107,N$1,FALSE),"")&amp;IFERROR(VLOOKUP($B43,手順3!$A$12:$U$107,N$1,FALSE),"")</f>
        <v/>
      </c>
      <c r="O43" s="141" t="str">
        <f>IF(N43="","",IF(IFERROR(VLOOKUP($B43,手順2!$A$12:$P$107,O$1,FALSE),"")&amp;IFERROR(VLOOKUP($B43,手順3!$A$12:$U$107,O$1,FALSE),"")="",0,IFERROR(VLOOKUP($B43,手順2!$A$12:$P$107,O$1,FALSE),"")&amp;IFERROR(VLOOKUP($B43,手順3!$A$12:$U$107,O$1,FALSE),"")))</f>
        <v/>
      </c>
      <c r="P43" s="141" t="str">
        <f>IF(O43="","",IF(IFERROR(VLOOKUP($B43,手順2!$A$12:$P$107,P$1,FALSE),"")&amp;IFERROR(VLOOKUP($B43,手順3!$A$12:$U$107,P$1,FALSE),"")="",0,IFERROR(VLOOKUP($B43,手順2!$A$12:$P$107,P$1,FALSE),"")&amp;IFERROR(VLOOKUP($B43,手順3!$A$12:$U$107,P$1,FALSE),"")))</f>
        <v/>
      </c>
      <c r="Q43" s="141" t="str">
        <f>IF(P43="","",IF(IFERROR(VLOOKUP($B43,手順2!$A$12:$P$107,Q$1,FALSE),"")&amp;IFERROR(VLOOKUP($B43,手順3!$A$12:$U$107,Q$1,FALSE),"")="",0,IFERROR(VLOOKUP($B43,手順2!$A$12:$P$107,Q$1,FALSE),"")&amp;IFERROR(VLOOKUP($B43,手順3!$A$12:$U$107,Q$1,FALSE),"")))</f>
        <v/>
      </c>
      <c r="R43" s="88" t="str">
        <f>IFERROR(VLOOKUP($B43,手順2!$A$12:$Q$107,R$1,FALSE),"")&amp;IFERROR(VLOOKUP($B43,手順3!$A$12:$U$107,R$1,FALSE),"")</f>
        <v/>
      </c>
      <c r="S43" s="119"/>
      <c r="T43" s="119"/>
      <c r="U43" s="119"/>
      <c r="Z43"/>
      <c r="AA43" s="149" t="str">
        <f>IF($AE43="","",COUNTIF($AO$18:$AO43,AA$17))</f>
        <v/>
      </c>
      <c r="AB43" s="149" t="str">
        <f>IF($AE43="","",COUNTIF($AO$18:$AO43,AB$17))</f>
        <v/>
      </c>
      <c r="AC43" s="149" t="str">
        <f>IF($AE43="","",COUNTIF($AO$18:$AO43,AC$17))</f>
        <v/>
      </c>
      <c r="AD43" s="149" t="str">
        <f>IF($AE43="","",COUNTIF($AO$18:$AO43,AD$17))</f>
        <v/>
      </c>
      <c r="AE43" s="107" t="str">
        <f t="shared" si="2"/>
        <v/>
      </c>
      <c r="AF43" s="108" t="str">
        <f t="shared" si="9"/>
        <v/>
      </c>
      <c r="AG43" s="38" t="str">
        <f t="shared" si="3"/>
        <v/>
      </c>
      <c r="AH43" s="108" t="str">
        <f t="shared" si="4"/>
        <v/>
      </c>
      <c r="AI43" s="108" t="str">
        <f t="shared" si="5"/>
        <v/>
      </c>
      <c r="AJ43" s="108" t="str">
        <f t="shared" si="6"/>
        <v/>
      </c>
      <c r="AK43" s="108" t="str">
        <f t="shared" si="7"/>
        <v/>
      </c>
      <c r="AL43" s="108" t="str">
        <f t="shared" si="8"/>
        <v/>
      </c>
      <c r="AM43" s="108" t="str">
        <f t="shared" si="10"/>
        <v/>
      </c>
      <c r="AN43" s="108" t="str">
        <f t="shared" si="11"/>
        <v/>
      </c>
      <c r="AO43" s="109" t="str">
        <f t="shared" si="12"/>
        <v/>
      </c>
      <c r="AQ43">
        <f>種目情報!A26</f>
        <v>0</v>
      </c>
      <c r="AR43">
        <f>種目情報!B26</f>
        <v>0</v>
      </c>
      <c r="AS43">
        <f>種目情報!C26</f>
        <v>0</v>
      </c>
    </row>
    <row r="44" spans="1:45" x14ac:dyDescent="0.4">
      <c r="A44">
        <v>27</v>
      </c>
      <c r="B44" t="str">
        <f>IFERROR(IF(B43=手順3!$A$11,"",IF(B43&lt;=100,IF(手順2!A38=手順５!A44,手順５!A44,手順3!$A$12),B43+1)),"")</f>
        <v/>
      </c>
      <c r="C44" s="10" t="str">
        <f>IFERROR(VLOOKUP($B44,手順2!$A$12:$T$107,C$1,FALSE),"")&amp;IFERROR(VLOOKUP($B44,手順3!$A$12:$U$107,C$1,FALSE),"")</f>
        <v/>
      </c>
      <c r="D44" s="10" t="str">
        <f>IFERROR(VLOOKUP($B44,手順2!$A$12:$T$107,D$1,FALSE),"")&amp;IFERROR(VLOOKUP($B44,手順3!$A$12:$U$107,D$1,FALSE),"")</f>
        <v/>
      </c>
      <c r="E44" s="10" t="str">
        <f>IFERROR(VLOOKUP($B44,手順2!$A$12:$T$107,E$1,FALSE),"")&amp;IFERROR(VLOOKUP($B44,手順3!$A$12:$U$107,E$1,FALSE),"")</f>
        <v/>
      </c>
      <c r="F44" s="10" t="str">
        <f>IFERROR(VLOOKUP($B44,手順2!$A$12:$T$107,F$1,FALSE),"")&amp;IFERROR(VLOOKUP($B44,手順3!$A$12:$U$107,F$1,FALSE),"")</f>
        <v/>
      </c>
      <c r="G44" s="10" t="str">
        <f>IFERROR(VLOOKUP($B44,手順2!$A$12:$T$107,G$1,FALSE),"")&amp;IFERROR(VLOOKUP($B44,手順3!$A$12:$U$107,G$1,FALSE),"")</f>
        <v/>
      </c>
      <c r="H44" s="10" t="str">
        <f>IFERROR(VLOOKUP($B44,手順2!$A$12:$T$107,H$1,FALSE),"")&amp;IFERROR(VLOOKUP($B44,手順3!$A$12:$U$107,H$1,FALSE),"")</f>
        <v/>
      </c>
      <c r="I44" s="10" t="str">
        <f>IFERROR(VLOOKUP($B44,手順2!$A$12:$T$107,I$1,FALSE),"")&amp;IFERROR(VLOOKUP($B44,手順3!$A$12:$U$107,I$1,FALSE),"")</f>
        <v/>
      </c>
      <c r="J44" s="88" t="str">
        <f>IFERROR(VLOOKUP($B44,手順2!$A$12:$P$107,J$1,FALSE),"")&amp;IFERROR(VLOOKUP($B44,手順3!$A$12:$U$107,J$1,FALSE),"")</f>
        <v/>
      </c>
      <c r="K44" s="141" t="str">
        <f>IF(J44="","",IF(IFERROR(VLOOKUP($B44,手順2!$A$12:$P$107,K$1,FALSE),"")&amp;IFERROR(VLOOKUP($B44,手順3!$A$12:$U$107,K$1,FALSE),"")="",0,IFERROR(VLOOKUP($B44,手順2!$A$12:$P$107,K$1,FALSE),"")&amp;IFERROR(VLOOKUP($B44,手順3!$A$12:$U$107,K$1,FALSE),"")))</f>
        <v/>
      </c>
      <c r="L44" s="141" t="str">
        <f>IF(K44="","",IF(IFERROR(VLOOKUP($B44,手順2!$A$12:$P$107,L$1,FALSE),"")&amp;IFERROR(VLOOKUP($B44,手順3!$A$12:$U$107,L$1,FALSE),"")="",0,IFERROR(VLOOKUP($B44,手順2!$A$12:$P$107,L$1,FALSE),"")&amp;IFERROR(VLOOKUP($B44,手順3!$A$12:$U$107,L$1,FALSE),"")))</f>
        <v/>
      </c>
      <c r="M44" s="141" t="str">
        <f>IF(L44="","",IF(IFERROR(VLOOKUP($B44,手順2!$A$12:$P$107,M$1,FALSE),"")&amp;IFERROR(VLOOKUP($B44,手順3!$A$12:$U$107,M$1,FALSE),"")="",0,IFERROR(VLOOKUP($B44,手順2!$A$12:$P$107,M$1,FALSE),"")&amp;IFERROR(VLOOKUP($B44,手順3!$A$12:$U$107,M$1,FALSE),"")))</f>
        <v/>
      </c>
      <c r="N44" s="88" t="str">
        <f>IFERROR(VLOOKUP($B44,手順2!$A$12:$P$107,N$1,FALSE),"")&amp;IFERROR(VLOOKUP($B44,手順3!$A$12:$U$107,N$1,FALSE),"")</f>
        <v/>
      </c>
      <c r="O44" s="141" t="str">
        <f>IF(N44="","",IF(IFERROR(VLOOKUP($B44,手順2!$A$12:$P$107,O$1,FALSE),"")&amp;IFERROR(VLOOKUP($B44,手順3!$A$12:$U$107,O$1,FALSE),"")="",0,IFERROR(VLOOKUP($B44,手順2!$A$12:$P$107,O$1,FALSE),"")&amp;IFERROR(VLOOKUP($B44,手順3!$A$12:$U$107,O$1,FALSE),"")))</f>
        <v/>
      </c>
      <c r="P44" s="141" t="str">
        <f>IF(O44="","",IF(IFERROR(VLOOKUP($B44,手順2!$A$12:$P$107,P$1,FALSE),"")&amp;IFERROR(VLOOKUP($B44,手順3!$A$12:$U$107,P$1,FALSE),"")="",0,IFERROR(VLOOKUP($B44,手順2!$A$12:$P$107,P$1,FALSE),"")&amp;IFERROR(VLOOKUP($B44,手順3!$A$12:$U$107,P$1,FALSE),"")))</f>
        <v/>
      </c>
      <c r="Q44" s="141" t="str">
        <f>IF(P44="","",IF(IFERROR(VLOOKUP($B44,手順2!$A$12:$P$107,Q$1,FALSE),"")&amp;IFERROR(VLOOKUP($B44,手順3!$A$12:$U$107,Q$1,FALSE),"")="",0,IFERROR(VLOOKUP($B44,手順2!$A$12:$P$107,Q$1,FALSE),"")&amp;IFERROR(VLOOKUP($B44,手順3!$A$12:$U$107,Q$1,FALSE),"")))</f>
        <v/>
      </c>
      <c r="R44" s="88" t="str">
        <f>IFERROR(VLOOKUP($B44,手順2!$A$12:$Q$107,R$1,FALSE),"")&amp;IFERROR(VLOOKUP($B44,手順3!$A$12:$U$107,R$1,FALSE),"")</f>
        <v/>
      </c>
      <c r="S44" s="119"/>
      <c r="T44" s="119"/>
      <c r="U44" s="119"/>
      <c r="Z44"/>
      <c r="AA44" s="149" t="str">
        <f>IF($AE44="","",COUNTIF($AO$18:$AO44,AA$17))</f>
        <v/>
      </c>
      <c r="AB44" s="149" t="str">
        <f>IF($AE44="","",COUNTIF($AO$18:$AO44,AB$17))</f>
        <v/>
      </c>
      <c r="AC44" s="149" t="str">
        <f>IF($AE44="","",COUNTIF($AO$18:$AO44,AC$17))</f>
        <v/>
      </c>
      <c r="AD44" s="149" t="str">
        <f>IF($AE44="","",COUNTIF($AO$18:$AO44,AD$17))</f>
        <v/>
      </c>
      <c r="AE44" s="107" t="str">
        <f t="shared" si="2"/>
        <v/>
      </c>
      <c r="AF44" s="108" t="str">
        <f t="shared" si="9"/>
        <v/>
      </c>
      <c r="AG44" s="38" t="str">
        <f t="shared" si="3"/>
        <v/>
      </c>
      <c r="AH44" s="108" t="str">
        <f t="shared" si="4"/>
        <v/>
      </c>
      <c r="AI44" s="108" t="str">
        <f t="shared" si="5"/>
        <v/>
      </c>
      <c r="AJ44" s="108" t="str">
        <f t="shared" si="6"/>
        <v/>
      </c>
      <c r="AK44" s="108" t="str">
        <f t="shared" si="7"/>
        <v/>
      </c>
      <c r="AL44" s="108" t="str">
        <f t="shared" si="8"/>
        <v/>
      </c>
      <c r="AM44" s="108" t="str">
        <f t="shared" si="10"/>
        <v/>
      </c>
      <c r="AN44" s="108" t="str">
        <f t="shared" si="11"/>
        <v/>
      </c>
      <c r="AO44" s="109" t="str">
        <f t="shared" si="12"/>
        <v/>
      </c>
      <c r="AQ44">
        <f>種目情報!A27</f>
        <v>0</v>
      </c>
      <c r="AR44">
        <f>種目情報!B27</f>
        <v>0</v>
      </c>
      <c r="AS44">
        <f>種目情報!C27</f>
        <v>0</v>
      </c>
    </row>
    <row r="45" spans="1:45" x14ac:dyDescent="0.4">
      <c r="A45">
        <v>28</v>
      </c>
      <c r="B45" t="str">
        <f>IFERROR(IF(B44=手順3!$A$11,"",IF(B44&lt;=100,IF(手順2!A39=手順５!A45,手順５!A45,手順3!$A$12),B44+1)),"")</f>
        <v/>
      </c>
      <c r="C45" s="10" t="str">
        <f>IFERROR(VLOOKUP($B45,手順2!$A$12:$T$107,C$1,FALSE),"")&amp;IFERROR(VLOOKUP($B45,手順3!$A$12:$U$107,C$1,FALSE),"")</f>
        <v/>
      </c>
      <c r="D45" s="10" t="str">
        <f>IFERROR(VLOOKUP($B45,手順2!$A$12:$T$107,D$1,FALSE),"")&amp;IFERROR(VLOOKUP($B45,手順3!$A$12:$U$107,D$1,FALSE),"")</f>
        <v/>
      </c>
      <c r="E45" s="10" t="str">
        <f>IFERROR(VLOOKUP($B45,手順2!$A$12:$T$107,E$1,FALSE),"")&amp;IFERROR(VLOOKUP($B45,手順3!$A$12:$U$107,E$1,FALSE),"")</f>
        <v/>
      </c>
      <c r="F45" s="10" t="str">
        <f>IFERROR(VLOOKUP($B45,手順2!$A$12:$T$107,F$1,FALSE),"")&amp;IFERROR(VLOOKUP($B45,手順3!$A$12:$U$107,F$1,FALSE),"")</f>
        <v/>
      </c>
      <c r="G45" s="10" t="str">
        <f>IFERROR(VLOOKUP($B45,手順2!$A$12:$T$107,G$1,FALSE),"")&amp;IFERROR(VLOOKUP($B45,手順3!$A$12:$U$107,G$1,FALSE),"")</f>
        <v/>
      </c>
      <c r="H45" s="10" t="str">
        <f>IFERROR(VLOOKUP($B45,手順2!$A$12:$T$107,H$1,FALSE),"")&amp;IFERROR(VLOOKUP($B45,手順3!$A$12:$U$107,H$1,FALSE),"")</f>
        <v/>
      </c>
      <c r="I45" s="10" t="str">
        <f>IFERROR(VLOOKUP($B45,手順2!$A$12:$T$107,I$1,FALSE),"")&amp;IFERROR(VLOOKUP($B45,手順3!$A$12:$U$107,I$1,FALSE),"")</f>
        <v/>
      </c>
      <c r="J45" s="88" t="str">
        <f>IFERROR(VLOOKUP($B45,手順2!$A$12:$P$107,J$1,FALSE),"")&amp;IFERROR(VLOOKUP($B45,手順3!$A$12:$U$107,J$1,FALSE),"")</f>
        <v/>
      </c>
      <c r="K45" s="141" t="str">
        <f>IF(J45="","",IF(IFERROR(VLOOKUP($B45,手順2!$A$12:$P$107,K$1,FALSE),"")&amp;IFERROR(VLOOKUP($B45,手順3!$A$12:$U$107,K$1,FALSE),"")="",0,IFERROR(VLOOKUP($B45,手順2!$A$12:$P$107,K$1,FALSE),"")&amp;IFERROR(VLOOKUP($B45,手順3!$A$12:$U$107,K$1,FALSE),"")))</f>
        <v/>
      </c>
      <c r="L45" s="141" t="str">
        <f>IF(K45="","",IF(IFERROR(VLOOKUP($B45,手順2!$A$12:$P$107,L$1,FALSE),"")&amp;IFERROR(VLOOKUP($B45,手順3!$A$12:$U$107,L$1,FALSE),"")="",0,IFERROR(VLOOKUP($B45,手順2!$A$12:$P$107,L$1,FALSE),"")&amp;IFERROR(VLOOKUP($B45,手順3!$A$12:$U$107,L$1,FALSE),"")))</f>
        <v/>
      </c>
      <c r="M45" s="141" t="str">
        <f>IF(L45="","",IF(IFERROR(VLOOKUP($B45,手順2!$A$12:$P$107,M$1,FALSE),"")&amp;IFERROR(VLOOKUP($B45,手順3!$A$12:$U$107,M$1,FALSE),"")="",0,IFERROR(VLOOKUP($B45,手順2!$A$12:$P$107,M$1,FALSE),"")&amp;IFERROR(VLOOKUP($B45,手順3!$A$12:$U$107,M$1,FALSE),"")))</f>
        <v/>
      </c>
      <c r="N45" s="88" t="str">
        <f>IFERROR(VLOOKUP($B45,手順2!$A$12:$P$107,N$1,FALSE),"")&amp;IFERROR(VLOOKUP($B45,手順3!$A$12:$U$107,N$1,FALSE),"")</f>
        <v/>
      </c>
      <c r="O45" s="141" t="str">
        <f>IF(N45="","",IF(IFERROR(VLOOKUP($B45,手順2!$A$12:$P$107,O$1,FALSE),"")&amp;IFERROR(VLOOKUP($B45,手順3!$A$12:$U$107,O$1,FALSE),"")="",0,IFERROR(VLOOKUP($B45,手順2!$A$12:$P$107,O$1,FALSE),"")&amp;IFERROR(VLOOKUP($B45,手順3!$A$12:$U$107,O$1,FALSE),"")))</f>
        <v/>
      </c>
      <c r="P45" s="141" t="str">
        <f>IF(O45="","",IF(IFERROR(VLOOKUP($B45,手順2!$A$12:$P$107,P$1,FALSE),"")&amp;IFERROR(VLOOKUP($B45,手順3!$A$12:$U$107,P$1,FALSE),"")="",0,IFERROR(VLOOKUP($B45,手順2!$A$12:$P$107,P$1,FALSE),"")&amp;IFERROR(VLOOKUP($B45,手順3!$A$12:$U$107,P$1,FALSE),"")))</f>
        <v/>
      </c>
      <c r="Q45" s="141" t="str">
        <f>IF(P45="","",IF(IFERROR(VLOOKUP($B45,手順2!$A$12:$P$107,Q$1,FALSE),"")&amp;IFERROR(VLOOKUP($B45,手順3!$A$12:$U$107,Q$1,FALSE),"")="",0,IFERROR(VLOOKUP($B45,手順2!$A$12:$P$107,Q$1,FALSE),"")&amp;IFERROR(VLOOKUP($B45,手順3!$A$12:$U$107,Q$1,FALSE),"")))</f>
        <v/>
      </c>
      <c r="R45" s="88" t="str">
        <f>IFERROR(VLOOKUP($B45,手順2!$A$12:$Q$107,R$1,FALSE),"")&amp;IFERROR(VLOOKUP($B45,手順3!$A$12:$U$107,R$1,FALSE),"")</f>
        <v/>
      </c>
      <c r="S45" s="119"/>
      <c r="T45" s="119"/>
      <c r="U45" s="119"/>
      <c r="Z45"/>
      <c r="AA45" s="149" t="str">
        <f>IF($AE45="","",COUNTIF($AO$18:$AO45,AA$17))</f>
        <v/>
      </c>
      <c r="AB45" s="149" t="str">
        <f>IF($AE45="","",COUNTIF($AO$18:$AO45,AB$17))</f>
        <v/>
      </c>
      <c r="AC45" s="149" t="str">
        <f>IF($AE45="","",COUNTIF($AO$18:$AO45,AC$17))</f>
        <v/>
      </c>
      <c r="AD45" s="149" t="str">
        <f>IF($AE45="","",COUNTIF($AO$18:$AO45,AD$17))</f>
        <v/>
      </c>
      <c r="AE45" s="107" t="str">
        <f t="shared" si="2"/>
        <v/>
      </c>
      <c r="AF45" s="108" t="str">
        <f t="shared" si="9"/>
        <v/>
      </c>
      <c r="AG45" s="38" t="str">
        <f t="shared" si="3"/>
        <v/>
      </c>
      <c r="AH45" s="108" t="str">
        <f t="shared" si="4"/>
        <v/>
      </c>
      <c r="AI45" s="108" t="str">
        <f t="shared" si="5"/>
        <v/>
      </c>
      <c r="AJ45" s="108" t="str">
        <f t="shared" si="6"/>
        <v/>
      </c>
      <c r="AK45" s="108" t="str">
        <f t="shared" si="7"/>
        <v/>
      </c>
      <c r="AL45" s="108" t="str">
        <f t="shared" si="8"/>
        <v/>
      </c>
      <c r="AM45" s="108" t="str">
        <f t="shared" si="10"/>
        <v/>
      </c>
      <c r="AN45" s="108" t="str">
        <f t="shared" si="11"/>
        <v/>
      </c>
      <c r="AO45" s="109" t="str">
        <f t="shared" si="12"/>
        <v/>
      </c>
      <c r="AQ45">
        <f>種目情報!A28</f>
        <v>0</v>
      </c>
      <c r="AR45">
        <f>種目情報!B28</f>
        <v>0</v>
      </c>
      <c r="AS45">
        <f>種目情報!C28</f>
        <v>0</v>
      </c>
    </row>
    <row r="46" spans="1:45" x14ac:dyDescent="0.4">
      <c r="A46">
        <v>29</v>
      </c>
      <c r="B46" t="str">
        <f>IFERROR(IF(B45=手順3!$A$11,"",IF(B45&lt;=100,IF(手順2!A40=手順５!A46,手順５!A46,手順3!$A$12),B45+1)),"")</f>
        <v/>
      </c>
      <c r="C46" s="10" t="str">
        <f>IFERROR(VLOOKUP($B46,手順2!$A$12:$T$107,C$1,FALSE),"")&amp;IFERROR(VLOOKUP($B46,手順3!$A$12:$U$107,C$1,FALSE),"")</f>
        <v/>
      </c>
      <c r="D46" s="10" t="str">
        <f>IFERROR(VLOOKUP($B46,手順2!$A$12:$T$107,D$1,FALSE),"")&amp;IFERROR(VLOOKUP($B46,手順3!$A$12:$U$107,D$1,FALSE),"")</f>
        <v/>
      </c>
      <c r="E46" s="10" t="str">
        <f>IFERROR(VLOOKUP($B46,手順2!$A$12:$T$107,E$1,FALSE),"")&amp;IFERROR(VLOOKUP($B46,手順3!$A$12:$U$107,E$1,FALSE),"")</f>
        <v/>
      </c>
      <c r="F46" s="10" t="str">
        <f>IFERROR(VLOOKUP($B46,手順2!$A$12:$T$107,F$1,FALSE),"")&amp;IFERROR(VLOOKUP($B46,手順3!$A$12:$U$107,F$1,FALSE),"")</f>
        <v/>
      </c>
      <c r="G46" s="10" t="str">
        <f>IFERROR(VLOOKUP($B46,手順2!$A$12:$T$107,G$1,FALSE),"")&amp;IFERROR(VLOOKUP($B46,手順3!$A$12:$U$107,G$1,FALSE),"")</f>
        <v/>
      </c>
      <c r="H46" s="10" t="str">
        <f>IFERROR(VLOOKUP($B46,手順2!$A$12:$T$107,H$1,FALSE),"")&amp;IFERROR(VLOOKUP($B46,手順3!$A$12:$U$107,H$1,FALSE),"")</f>
        <v/>
      </c>
      <c r="I46" s="10" t="str">
        <f>IFERROR(VLOOKUP($B46,手順2!$A$12:$T$107,I$1,FALSE),"")&amp;IFERROR(VLOOKUP($B46,手順3!$A$12:$U$107,I$1,FALSE),"")</f>
        <v/>
      </c>
      <c r="J46" s="88" t="str">
        <f>IFERROR(VLOOKUP($B46,手順2!$A$12:$P$107,J$1,FALSE),"")&amp;IFERROR(VLOOKUP($B46,手順3!$A$12:$U$107,J$1,FALSE),"")</f>
        <v/>
      </c>
      <c r="K46" s="141" t="str">
        <f>IF(J46="","",IF(IFERROR(VLOOKUP($B46,手順2!$A$12:$P$107,K$1,FALSE),"")&amp;IFERROR(VLOOKUP($B46,手順3!$A$12:$U$107,K$1,FALSE),"")="",0,IFERROR(VLOOKUP($B46,手順2!$A$12:$P$107,K$1,FALSE),"")&amp;IFERROR(VLOOKUP($B46,手順3!$A$12:$U$107,K$1,FALSE),"")))</f>
        <v/>
      </c>
      <c r="L46" s="141" t="str">
        <f>IF(K46="","",IF(IFERROR(VLOOKUP($B46,手順2!$A$12:$P$107,L$1,FALSE),"")&amp;IFERROR(VLOOKUP($B46,手順3!$A$12:$U$107,L$1,FALSE),"")="",0,IFERROR(VLOOKUP($B46,手順2!$A$12:$P$107,L$1,FALSE),"")&amp;IFERROR(VLOOKUP($B46,手順3!$A$12:$U$107,L$1,FALSE),"")))</f>
        <v/>
      </c>
      <c r="M46" s="141" t="str">
        <f>IF(L46="","",IF(IFERROR(VLOOKUP($B46,手順2!$A$12:$P$107,M$1,FALSE),"")&amp;IFERROR(VLOOKUP($B46,手順3!$A$12:$U$107,M$1,FALSE),"")="",0,IFERROR(VLOOKUP($B46,手順2!$A$12:$P$107,M$1,FALSE),"")&amp;IFERROR(VLOOKUP($B46,手順3!$A$12:$U$107,M$1,FALSE),"")))</f>
        <v/>
      </c>
      <c r="N46" s="88" t="str">
        <f>IFERROR(VLOOKUP($B46,手順2!$A$12:$P$107,N$1,FALSE),"")&amp;IFERROR(VLOOKUP($B46,手順3!$A$12:$U$107,N$1,FALSE),"")</f>
        <v/>
      </c>
      <c r="O46" s="141" t="str">
        <f>IF(N46="","",IF(IFERROR(VLOOKUP($B46,手順2!$A$12:$P$107,O$1,FALSE),"")&amp;IFERROR(VLOOKUP($B46,手順3!$A$12:$U$107,O$1,FALSE),"")="",0,IFERROR(VLOOKUP($B46,手順2!$A$12:$P$107,O$1,FALSE),"")&amp;IFERROR(VLOOKUP($B46,手順3!$A$12:$U$107,O$1,FALSE),"")))</f>
        <v/>
      </c>
      <c r="P46" s="141" t="str">
        <f>IF(O46="","",IF(IFERROR(VLOOKUP($B46,手順2!$A$12:$P$107,P$1,FALSE),"")&amp;IFERROR(VLOOKUP($B46,手順3!$A$12:$U$107,P$1,FALSE),"")="",0,IFERROR(VLOOKUP($B46,手順2!$A$12:$P$107,P$1,FALSE),"")&amp;IFERROR(VLOOKUP($B46,手順3!$A$12:$U$107,P$1,FALSE),"")))</f>
        <v/>
      </c>
      <c r="Q46" s="141" t="str">
        <f>IF(P46="","",IF(IFERROR(VLOOKUP($B46,手順2!$A$12:$P$107,Q$1,FALSE),"")&amp;IFERROR(VLOOKUP($B46,手順3!$A$12:$U$107,Q$1,FALSE),"")="",0,IFERROR(VLOOKUP($B46,手順2!$A$12:$P$107,Q$1,FALSE),"")&amp;IFERROR(VLOOKUP($B46,手順3!$A$12:$U$107,Q$1,FALSE),"")))</f>
        <v/>
      </c>
      <c r="R46" s="88" t="str">
        <f>IFERROR(VLOOKUP($B46,手順2!$A$12:$Q$107,R$1,FALSE),"")&amp;IFERROR(VLOOKUP($B46,手順3!$A$12:$U$107,R$1,FALSE),"")</f>
        <v/>
      </c>
      <c r="S46" s="119"/>
      <c r="T46" s="119"/>
      <c r="U46" s="119"/>
      <c r="Z46"/>
      <c r="AA46" s="149" t="str">
        <f>IF($AE46="","",COUNTIF($AO$18:$AO46,AA$17))</f>
        <v/>
      </c>
      <c r="AB46" s="149" t="str">
        <f>IF($AE46="","",COUNTIF($AO$18:$AO46,AB$17))</f>
        <v/>
      </c>
      <c r="AC46" s="149" t="str">
        <f>IF($AE46="","",COUNTIF($AO$18:$AO46,AC$17))</f>
        <v/>
      </c>
      <c r="AD46" s="149" t="str">
        <f>IF($AE46="","",COUNTIF($AO$18:$AO46,AD$17))</f>
        <v/>
      </c>
      <c r="AE46" s="107" t="str">
        <f t="shared" si="2"/>
        <v/>
      </c>
      <c r="AF46" s="108" t="str">
        <f t="shared" si="9"/>
        <v/>
      </c>
      <c r="AG46" s="38" t="str">
        <f t="shared" si="3"/>
        <v/>
      </c>
      <c r="AH46" s="108" t="str">
        <f t="shared" si="4"/>
        <v/>
      </c>
      <c r="AI46" s="108" t="str">
        <f t="shared" si="5"/>
        <v/>
      </c>
      <c r="AJ46" s="108" t="str">
        <f t="shared" si="6"/>
        <v/>
      </c>
      <c r="AK46" s="108" t="str">
        <f t="shared" si="7"/>
        <v/>
      </c>
      <c r="AL46" s="108" t="str">
        <f t="shared" si="8"/>
        <v/>
      </c>
      <c r="AM46" s="108" t="str">
        <f t="shared" si="10"/>
        <v/>
      </c>
      <c r="AN46" s="108" t="str">
        <f t="shared" si="11"/>
        <v/>
      </c>
      <c r="AO46" s="109" t="str">
        <f t="shared" si="12"/>
        <v/>
      </c>
      <c r="AQ46">
        <f>種目情報!A29</f>
        <v>0</v>
      </c>
      <c r="AR46">
        <f>種目情報!B29</f>
        <v>0</v>
      </c>
      <c r="AS46">
        <f>種目情報!C29</f>
        <v>0</v>
      </c>
    </row>
    <row r="47" spans="1:45" x14ac:dyDescent="0.4">
      <c r="A47">
        <v>30</v>
      </c>
      <c r="B47" t="str">
        <f>IFERROR(IF(B46=手順3!$A$11,"",IF(B46&lt;=100,IF(手順2!A41=手順５!A47,手順５!A47,手順3!$A$12),B46+1)),"")</f>
        <v/>
      </c>
      <c r="C47" s="10" t="str">
        <f>IFERROR(VLOOKUP($B47,手順2!$A$12:$T$107,C$1,FALSE),"")&amp;IFERROR(VLOOKUP($B47,手順3!$A$12:$U$107,C$1,FALSE),"")</f>
        <v/>
      </c>
      <c r="D47" s="10" t="str">
        <f>IFERROR(VLOOKUP($B47,手順2!$A$12:$T$107,D$1,FALSE),"")&amp;IFERROR(VLOOKUP($B47,手順3!$A$12:$U$107,D$1,FALSE),"")</f>
        <v/>
      </c>
      <c r="E47" s="10" t="str">
        <f>IFERROR(VLOOKUP($B47,手順2!$A$12:$T$107,E$1,FALSE),"")&amp;IFERROR(VLOOKUP($B47,手順3!$A$12:$U$107,E$1,FALSE),"")</f>
        <v/>
      </c>
      <c r="F47" s="10" t="str">
        <f>IFERROR(VLOOKUP($B47,手順2!$A$12:$T$107,F$1,FALSE),"")&amp;IFERROR(VLOOKUP($B47,手順3!$A$12:$U$107,F$1,FALSE),"")</f>
        <v/>
      </c>
      <c r="G47" s="10" t="str">
        <f>IFERROR(VLOOKUP($B47,手順2!$A$12:$T$107,G$1,FALSE),"")&amp;IFERROR(VLOOKUP($B47,手順3!$A$12:$U$107,G$1,FALSE),"")</f>
        <v/>
      </c>
      <c r="H47" s="10" t="str">
        <f>IFERROR(VLOOKUP($B47,手順2!$A$12:$T$107,H$1,FALSE),"")&amp;IFERROR(VLOOKUP($B47,手順3!$A$12:$U$107,H$1,FALSE),"")</f>
        <v/>
      </c>
      <c r="I47" s="10" t="str">
        <f>IFERROR(VLOOKUP($B47,手順2!$A$12:$T$107,I$1,FALSE),"")&amp;IFERROR(VLOOKUP($B47,手順3!$A$12:$U$107,I$1,FALSE),"")</f>
        <v/>
      </c>
      <c r="J47" s="88" t="str">
        <f>IFERROR(VLOOKUP($B47,手順2!$A$12:$P$107,J$1,FALSE),"")&amp;IFERROR(VLOOKUP($B47,手順3!$A$12:$U$107,J$1,FALSE),"")</f>
        <v/>
      </c>
      <c r="K47" s="141" t="str">
        <f>IF(J47="","",IF(IFERROR(VLOOKUP($B47,手順2!$A$12:$P$107,K$1,FALSE),"")&amp;IFERROR(VLOOKUP($B47,手順3!$A$12:$U$107,K$1,FALSE),"")="",0,IFERROR(VLOOKUP($B47,手順2!$A$12:$P$107,K$1,FALSE),"")&amp;IFERROR(VLOOKUP($B47,手順3!$A$12:$U$107,K$1,FALSE),"")))</f>
        <v/>
      </c>
      <c r="L47" s="141" t="str">
        <f>IF(K47="","",IF(IFERROR(VLOOKUP($B47,手順2!$A$12:$P$107,L$1,FALSE),"")&amp;IFERROR(VLOOKUP($B47,手順3!$A$12:$U$107,L$1,FALSE),"")="",0,IFERROR(VLOOKUP($B47,手順2!$A$12:$P$107,L$1,FALSE),"")&amp;IFERROR(VLOOKUP($B47,手順3!$A$12:$U$107,L$1,FALSE),"")))</f>
        <v/>
      </c>
      <c r="M47" s="141" t="str">
        <f>IF(L47="","",IF(IFERROR(VLOOKUP($B47,手順2!$A$12:$P$107,M$1,FALSE),"")&amp;IFERROR(VLOOKUP($B47,手順3!$A$12:$U$107,M$1,FALSE),"")="",0,IFERROR(VLOOKUP($B47,手順2!$A$12:$P$107,M$1,FALSE),"")&amp;IFERROR(VLOOKUP($B47,手順3!$A$12:$U$107,M$1,FALSE),"")))</f>
        <v/>
      </c>
      <c r="N47" s="88" t="str">
        <f>IFERROR(VLOOKUP($B47,手順2!$A$12:$P$107,N$1,FALSE),"")&amp;IFERROR(VLOOKUP($B47,手順3!$A$12:$U$107,N$1,FALSE),"")</f>
        <v/>
      </c>
      <c r="O47" s="141" t="str">
        <f>IF(N47="","",IF(IFERROR(VLOOKUP($B47,手順2!$A$12:$P$107,O$1,FALSE),"")&amp;IFERROR(VLOOKUP($B47,手順3!$A$12:$U$107,O$1,FALSE),"")="",0,IFERROR(VLOOKUP($B47,手順2!$A$12:$P$107,O$1,FALSE),"")&amp;IFERROR(VLOOKUP($B47,手順3!$A$12:$U$107,O$1,FALSE),"")))</f>
        <v/>
      </c>
      <c r="P47" s="141" t="str">
        <f>IF(O47="","",IF(IFERROR(VLOOKUP($B47,手順2!$A$12:$P$107,P$1,FALSE),"")&amp;IFERROR(VLOOKUP($B47,手順3!$A$12:$U$107,P$1,FALSE),"")="",0,IFERROR(VLOOKUP($B47,手順2!$A$12:$P$107,P$1,FALSE),"")&amp;IFERROR(VLOOKUP($B47,手順3!$A$12:$U$107,P$1,FALSE),"")))</f>
        <v/>
      </c>
      <c r="Q47" s="141" t="str">
        <f>IF(P47="","",IF(IFERROR(VLOOKUP($B47,手順2!$A$12:$P$107,Q$1,FALSE),"")&amp;IFERROR(VLOOKUP($B47,手順3!$A$12:$U$107,Q$1,FALSE),"")="",0,IFERROR(VLOOKUP($B47,手順2!$A$12:$P$107,Q$1,FALSE),"")&amp;IFERROR(VLOOKUP($B47,手順3!$A$12:$U$107,Q$1,FALSE),"")))</f>
        <v/>
      </c>
      <c r="R47" s="88" t="str">
        <f>IFERROR(VLOOKUP($B47,手順2!$A$12:$Q$107,R$1,FALSE),"")&amp;IFERROR(VLOOKUP($B47,手順3!$A$12:$U$107,R$1,FALSE),"")</f>
        <v/>
      </c>
      <c r="S47" s="119"/>
      <c r="T47" s="119"/>
      <c r="U47" s="119"/>
      <c r="Z47"/>
      <c r="AA47" s="149" t="str">
        <f>IF($AE47="","",COUNTIF($AO$18:$AO47,AA$17))</f>
        <v/>
      </c>
      <c r="AB47" s="149" t="str">
        <f>IF($AE47="","",COUNTIF($AO$18:$AO47,AB$17))</f>
        <v/>
      </c>
      <c r="AC47" s="149" t="str">
        <f>IF($AE47="","",COUNTIF($AO$18:$AO47,AC$17))</f>
        <v/>
      </c>
      <c r="AD47" s="149" t="str">
        <f>IF($AE47="","",COUNTIF($AO$18:$AO47,AD$17))</f>
        <v/>
      </c>
      <c r="AE47" s="107" t="str">
        <f t="shared" si="2"/>
        <v/>
      </c>
      <c r="AF47" s="108" t="str">
        <f t="shared" si="9"/>
        <v/>
      </c>
      <c r="AG47" s="38" t="str">
        <f t="shared" si="3"/>
        <v/>
      </c>
      <c r="AH47" s="108" t="str">
        <f t="shared" si="4"/>
        <v/>
      </c>
      <c r="AI47" s="108" t="str">
        <f t="shared" si="5"/>
        <v/>
      </c>
      <c r="AJ47" s="108" t="str">
        <f t="shared" si="6"/>
        <v/>
      </c>
      <c r="AK47" s="108" t="str">
        <f t="shared" si="7"/>
        <v/>
      </c>
      <c r="AL47" s="108" t="str">
        <f t="shared" si="8"/>
        <v/>
      </c>
      <c r="AM47" s="108" t="str">
        <f t="shared" si="10"/>
        <v/>
      </c>
      <c r="AN47" s="108" t="str">
        <f t="shared" si="11"/>
        <v/>
      </c>
      <c r="AO47" s="109" t="str">
        <f t="shared" si="12"/>
        <v/>
      </c>
      <c r="AQ47">
        <f>種目情報!A30</f>
        <v>0</v>
      </c>
      <c r="AR47">
        <f>種目情報!B30</f>
        <v>0</v>
      </c>
      <c r="AS47">
        <f>種目情報!C30</f>
        <v>0</v>
      </c>
    </row>
    <row r="48" spans="1:45" x14ac:dyDescent="0.4">
      <c r="A48">
        <v>31</v>
      </c>
      <c r="B48" t="str">
        <f>IFERROR(IF(B47=手順3!$A$11,"",IF(B47&lt;=100,IF(手順2!A42=手順５!A48,手順５!A48,手順3!$A$12),B47+1)),"")</f>
        <v/>
      </c>
      <c r="C48" s="10" t="str">
        <f>IFERROR(VLOOKUP($B48,手順2!$A$12:$T$107,C$1,FALSE),"")&amp;IFERROR(VLOOKUP($B48,手順3!$A$12:$U$107,C$1,FALSE),"")</f>
        <v/>
      </c>
      <c r="D48" s="10" t="str">
        <f>IFERROR(VLOOKUP($B48,手順2!$A$12:$T$107,D$1,FALSE),"")&amp;IFERROR(VLOOKUP($B48,手順3!$A$12:$U$107,D$1,FALSE),"")</f>
        <v/>
      </c>
      <c r="E48" s="10" t="str">
        <f>IFERROR(VLOOKUP($B48,手順2!$A$12:$T$107,E$1,FALSE),"")&amp;IFERROR(VLOOKUP($B48,手順3!$A$12:$U$107,E$1,FALSE),"")</f>
        <v/>
      </c>
      <c r="F48" s="10" t="str">
        <f>IFERROR(VLOOKUP($B48,手順2!$A$12:$T$107,F$1,FALSE),"")&amp;IFERROR(VLOOKUP($B48,手順3!$A$12:$U$107,F$1,FALSE),"")</f>
        <v/>
      </c>
      <c r="G48" s="10" t="str">
        <f>IFERROR(VLOOKUP($B48,手順2!$A$12:$T$107,G$1,FALSE),"")&amp;IFERROR(VLOOKUP($B48,手順3!$A$12:$U$107,G$1,FALSE),"")</f>
        <v/>
      </c>
      <c r="H48" s="10" t="str">
        <f>IFERROR(VLOOKUP($B48,手順2!$A$12:$T$107,H$1,FALSE),"")&amp;IFERROR(VLOOKUP($B48,手順3!$A$12:$U$107,H$1,FALSE),"")</f>
        <v/>
      </c>
      <c r="I48" s="10" t="str">
        <f>IFERROR(VLOOKUP($B48,手順2!$A$12:$T$107,I$1,FALSE),"")&amp;IFERROR(VLOOKUP($B48,手順3!$A$12:$U$107,I$1,FALSE),"")</f>
        <v/>
      </c>
      <c r="J48" s="88" t="str">
        <f>IFERROR(VLOOKUP($B48,手順2!$A$12:$P$107,J$1,FALSE),"")&amp;IFERROR(VLOOKUP($B48,手順3!$A$12:$U$107,J$1,FALSE),"")</f>
        <v/>
      </c>
      <c r="K48" s="141" t="str">
        <f>IF(J48="","",IF(IFERROR(VLOOKUP($B48,手順2!$A$12:$P$107,K$1,FALSE),"")&amp;IFERROR(VLOOKUP($B48,手順3!$A$12:$U$107,K$1,FALSE),"")="",0,IFERROR(VLOOKUP($B48,手順2!$A$12:$P$107,K$1,FALSE),"")&amp;IFERROR(VLOOKUP($B48,手順3!$A$12:$U$107,K$1,FALSE),"")))</f>
        <v/>
      </c>
      <c r="L48" s="141" t="str">
        <f>IF(K48="","",IF(IFERROR(VLOOKUP($B48,手順2!$A$12:$P$107,L$1,FALSE),"")&amp;IFERROR(VLOOKUP($B48,手順3!$A$12:$U$107,L$1,FALSE),"")="",0,IFERROR(VLOOKUP($B48,手順2!$A$12:$P$107,L$1,FALSE),"")&amp;IFERROR(VLOOKUP($B48,手順3!$A$12:$U$107,L$1,FALSE),"")))</f>
        <v/>
      </c>
      <c r="M48" s="141" t="str">
        <f>IF(L48="","",IF(IFERROR(VLOOKUP($B48,手順2!$A$12:$P$107,M$1,FALSE),"")&amp;IFERROR(VLOOKUP($B48,手順3!$A$12:$U$107,M$1,FALSE),"")="",0,IFERROR(VLOOKUP($B48,手順2!$A$12:$P$107,M$1,FALSE),"")&amp;IFERROR(VLOOKUP($B48,手順3!$A$12:$U$107,M$1,FALSE),"")))</f>
        <v/>
      </c>
      <c r="N48" s="88" t="str">
        <f>IFERROR(VLOOKUP($B48,手順2!$A$12:$P$107,N$1,FALSE),"")&amp;IFERROR(VLOOKUP($B48,手順3!$A$12:$U$107,N$1,FALSE),"")</f>
        <v/>
      </c>
      <c r="O48" s="141" t="str">
        <f>IF(N48="","",IF(IFERROR(VLOOKUP($B48,手順2!$A$12:$P$107,O$1,FALSE),"")&amp;IFERROR(VLOOKUP($B48,手順3!$A$12:$U$107,O$1,FALSE),"")="",0,IFERROR(VLOOKUP($B48,手順2!$A$12:$P$107,O$1,FALSE),"")&amp;IFERROR(VLOOKUP($B48,手順3!$A$12:$U$107,O$1,FALSE),"")))</f>
        <v/>
      </c>
      <c r="P48" s="141" t="str">
        <f>IF(O48="","",IF(IFERROR(VLOOKUP($B48,手順2!$A$12:$P$107,P$1,FALSE),"")&amp;IFERROR(VLOOKUP($B48,手順3!$A$12:$U$107,P$1,FALSE),"")="",0,IFERROR(VLOOKUP($B48,手順2!$A$12:$P$107,P$1,FALSE),"")&amp;IFERROR(VLOOKUP($B48,手順3!$A$12:$U$107,P$1,FALSE),"")))</f>
        <v/>
      </c>
      <c r="Q48" s="141" t="str">
        <f>IF(P48="","",IF(IFERROR(VLOOKUP($B48,手順2!$A$12:$P$107,Q$1,FALSE),"")&amp;IFERROR(VLOOKUP($B48,手順3!$A$12:$U$107,Q$1,FALSE),"")="",0,IFERROR(VLOOKUP($B48,手順2!$A$12:$P$107,Q$1,FALSE),"")&amp;IFERROR(VLOOKUP($B48,手順3!$A$12:$U$107,Q$1,FALSE),"")))</f>
        <v/>
      </c>
      <c r="R48" s="88" t="str">
        <f>IFERROR(VLOOKUP($B48,手順2!$A$12:$Q$107,R$1,FALSE),"")&amp;IFERROR(VLOOKUP($B48,手順3!$A$12:$U$107,R$1,FALSE),"")</f>
        <v/>
      </c>
      <c r="S48" s="119"/>
      <c r="T48" s="119"/>
      <c r="U48" s="119"/>
      <c r="Z48"/>
      <c r="AA48" s="149" t="str">
        <f>IF($AE48="","",COUNTIF($AO$18:$AO48,AA$17))</f>
        <v/>
      </c>
      <c r="AB48" s="149" t="str">
        <f>IF($AE48="","",COUNTIF($AO$18:$AO48,AB$17))</f>
        <v/>
      </c>
      <c r="AC48" s="149" t="str">
        <f>IF($AE48="","",COUNTIF($AO$18:$AO48,AC$17))</f>
        <v/>
      </c>
      <c r="AD48" s="149" t="str">
        <f>IF($AE48="","",COUNTIF($AO$18:$AO48,AD$17))</f>
        <v/>
      </c>
      <c r="AE48" s="107" t="str">
        <f t="shared" si="2"/>
        <v/>
      </c>
      <c r="AF48" s="108" t="str">
        <f t="shared" si="9"/>
        <v/>
      </c>
      <c r="AG48" s="38" t="str">
        <f t="shared" si="3"/>
        <v/>
      </c>
      <c r="AH48" s="108" t="str">
        <f t="shared" si="4"/>
        <v/>
      </c>
      <c r="AI48" s="108" t="str">
        <f t="shared" si="5"/>
        <v/>
      </c>
      <c r="AJ48" s="108" t="str">
        <f t="shared" si="6"/>
        <v/>
      </c>
      <c r="AK48" s="108" t="str">
        <f t="shared" si="7"/>
        <v/>
      </c>
      <c r="AL48" s="108" t="str">
        <f t="shared" si="8"/>
        <v/>
      </c>
      <c r="AM48" s="108" t="str">
        <f t="shared" si="10"/>
        <v/>
      </c>
      <c r="AN48" s="108" t="str">
        <f t="shared" si="11"/>
        <v/>
      </c>
      <c r="AO48" s="109" t="str">
        <f t="shared" si="12"/>
        <v/>
      </c>
      <c r="AQ48">
        <f>種目情報!A31</f>
        <v>0</v>
      </c>
      <c r="AR48">
        <f>種目情報!B31</f>
        <v>0</v>
      </c>
      <c r="AS48">
        <f>種目情報!C31</f>
        <v>0</v>
      </c>
    </row>
    <row r="49" spans="1:45" x14ac:dyDescent="0.4">
      <c r="A49">
        <v>32</v>
      </c>
      <c r="B49" t="str">
        <f>IFERROR(IF(B48=手順3!$A$11,"",IF(B48&lt;=100,IF(手順2!A43=手順５!A49,手順５!A49,手順3!$A$12),B48+1)),"")</f>
        <v/>
      </c>
      <c r="C49" s="10" t="str">
        <f>IFERROR(VLOOKUP($B49,手順2!$A$12:$T$107,C$1,FALSE),"")&amp;IFERROR(VLOOKUP($B49,手順3!$A$12:$U$107,C$1,FALSE),"")</f>
        <v/>
      </c>
      <c r="D49" s="10" t="str">
        <f>IFERROR(VLOOKUP($B49,手順2!$A$12:$T$107,D$1,FALSE),"")&amp;IFERROR(VLOOKUP($B49,手順3!$A$12:$U$107,D$1,FALSE),"")</f>
        <v/>
      </c>
      <c r="E49" s="10" t="str">
        <f>IFERROR(VLOOKUP($B49,手順2!$A$12:$T$107,E$1,FALSE),"")&amp;IFERROR(VLOOKUP($B49,手順3!$A$12:$U$107,E$1,FALSE),"")</f>
        <v/>
      </c>
      <c r="F49" s="10" t="str">
        <f>IFERROR(VLOOKUP($B49,手順2!$A$12:$T$107,F$1,FALSE),"")&amp;IFERROR(VLOOKUP($B49,手順3!$A$12:$U$107,F$1,FALSE),"")</f>
        <v/>
      </c>
      <c r="G49" s="10" t="str">
        <f>IFERROR(VLOOKUP($B49,手順2!$A$12:$T$107,G$1,FALSE),"")&amp;IFERROR(VLOOKUP($B49,手順3!$A$12:$U$107,G$1,FALSE),"")</f>
        <v/>
      </c>
      <c r="H49" s="10" t="str">
        <f>IFERROR(VLOOKUP($B49,手順2!$A$12:$T$107,H$1,FALSE),"")&amp;IFERROR(VLOOKUP($B49,手順3!$A$12:$U$107,H$1,FALSE),"")</f>
        <v/>
      </c>
      <c r="I49" s="10" t="str">
        <f>IFERROR(VLOOKUP($B49,手順2!$A$12:$T$107,I$1,FALSE),"")&amp;IFERROR(VLOOKUP($B49,手順3!$A$12:$U$107,I$1,FALSE),"")</f>
        <v/>
      </c>
      <c r="J49" s="88" t="str">
        <f>IFERROR(VLOOKUP($B49,手順2!$A$12:$P$107,J$1,FALSE),"")&amp;IFERROR(VLOOKUP($B49,手順3!$A$12:$U$107,J$1,FALSE),"")</f>
        <v/>
      </c>
      <c r="K49" s="141" t="str">
        <f>IF(J49="","",IF(IFERROR(VLOOKUP($B49,手順2!$A$12:$P$107,K$1,FALSE),"")&amp;IFERROR(VLOOKUP($B49,手順3!$A$12:$U$107,K$1,FALSE),"")="",0,IFERROR(VLOOKUP($B49,手順2!$A$12:$P$107,K$1,FALSE),"")&amp;IFERROR(VLOOKUP($B49,手順3!$A$12:$U$107,K$1,FALSE),"")))</f>
        <v/>
      </c>
      <c r="L49" s="141" t="str">
        <f>IF(K49="","",IF(IFERROR(VLOOKUP($B49,手順2!$A$12:$P$107,L$1,FALSE),"")&amp;IFERROR(VLOOKUP($B49,手順3!$A$12:$U$107,L$1,FALSE),"")="",0,IFERROR(VLOOKUP($B49,手順2!$A$12:$P$107,L$1,FALSE),"")&amp;IFERROR(VLOOKUP($B49,手順3!$A$12:$U$107,L$1,FALSE),"")))</f>
        <v/>
      </c>
      <c r="M49" s="141" t="str">
        <f>IF(L49="","",IF(IFERROR(VLOOKUP($B49,手順2!$A$12:$P$107,M$1,FALSE),"")&amp;IFERROR(VLOOKUP($B49,手順3!$A$12:$U$107,M$1,FALSE),"")="",0,IFERROR(VLOOKUP($B49,手順2!$A$12:$P$107,M$1,FALSE),"")&amp;IFERROR(VLOOKUP($B49,手順3!$A$12:$U$107,M$1,FALSE),"")))</f>
        <v/>
      </c>
      <c r="N49" s="88" t="str">
        <f>IFERROR(VLOOKUP($B49,手順2!$A$12:$P$107,N$1,FALSE),"")&amp;IFERROR(VLOOKUP($B49,手順3!$A$12:$U$107,N$1,FALSE),"")</f>
        <v/>
      </c>
      <c r="O49" s="141" t="str">
        <f>IF(N49="","",IF(IFERROR(VLOOKUP($B49,手順2!$A$12:$P$107,O$1,FALSE),"")&amp;IFERROR(VLOOKUP($B49,手順3!$A$12:$U$107,O$1,FALSE),"")="",0,IFERROR(VLOOKUP($B49,手順2!$A$12:$P$107,O$1,FALSE),"")&amp;IFERROR(VLOOKUP($B49,手順3!$A$12:$U$107,O$1,FALSE),"")))</f>
        <v/>
      </c>
      <c r="P49" s="141" t="str">
        <f>IF(O49="","",IF(IFERROR(VLOOKUP($B49,手順2!$A$12:$P$107,P$1,FALSE),"")&amp;IFERROR(VLOOKUP($B49,手順3!$A$12:$U$107,P$1,FALSE),"")="",0,IFERROR(VLOOKUP($B49,手順2!$A$12:$P$107,P$1,FALSE),"")&amp;IFERROR(VLOOKUP($B49,手順3!$A$12:$U$107,P$1,FALSE),"")))</f>
        <v/>
      </c>
      <c r="Q49" s="141" t="str">
        <f>IF(P49="","",IF(IFERROR(VLOOKUP($B49,手順2!$A$12:$P$107,Q$1,FALSE),"")&amp;IFERROR(VLOOKUP($B49,手順3!$A$12:$U$107,Q$1,FALSE),"")="",0,IFERROR(VLOOKUP($B49,手順2!$A$12:$P$107,Q$1,FALSE),"")&amp;IFERROR(VLOOKUP($B49,手順3!$A$12:$U$107,Q$1,FALSE),"")))</f>
        <v/>
      </c>
      <c r="R49" s="88" t="str">
        <f>IFERROR(VLOOKUP($B49,手順2!$A$12:$Q$107,R$1,FALSE),"")&amp;IFERROR(VLOOKUP($B49,手順3!$A$12:$U$107,R$1,FALSE),"")</f>
        <v/>
      </c>
      <c r="S49" s="119"/>
      <c r="T49" s="119"/>
      <c r="U49" s="119"/>
      <c r="Z49"/>
      <c r="AA49" s="149" t="str">
        <f>IF($AE49="","",COUNTIF($AO$18:$AO49,AA$17))</f>
        <v/>
      </c>
      <c r="AB49" s="149" t="str">
        <f>IF($AE49="","",COUNTIF($AO$18:$AO49,AB$17))</f>
        <v/>
      </c>
      <c r="AC49" s="149" t="str">
        <f>IF($AE49="","",COUNTIF($AO$18:$AO49,AC$17))</f>
        <v/>
      </c>
      <c r="AD49" s="149" t="str">
        <f>IF($AE49="","",COUNTIF($AO$18:$AO49,AD$17))</f>
        <v/>
      </c>
      <c r="AE49" s="107" t="str">
        <f t="shared" si="2"/>
        <v/>
      </c>
      <c r="AF49" s="108" t="str">
        <f t="shared" si="9"/>
        <v/>
      </c>
      <c r="AG49" s="38" t="str">
        <f t="shared" si="3"/>
        <v/>
      </c>
      <c r="AH49" s="108" t="str">
        <f t="shared" si="4"/>
        <v/>
      </c>
      <c r="AI49" s="108" t="str">
        <f t="shared" si="5"/>
        <v/>
      </c>
      <c r="AJ49" s="108" t="str">
        <f t="shared" si="6"/>
        <v/>
      </c>
      <c r="AK49" s="108" t="str">
        <f t="shared" si="7"/>
        <v/>
      </c>
      <c r="AL49" s="108" t="str">
        <f t="shared" si="8"/>
        <v/>
      </c>
      <c r="AM49" s="108" t="str">
        <f t="shared" si="10"/>
        <v/>
      </c>
      <c r="AN49" s="108" t="str">
        <f t="shared" si="11"/>
        <v/>
      </c>
      <c r="AO49" s="109" t="str">
        <f t="shared" si="12"/>
        <v/>
      </c>
      <c r="AQ49">
        <f>種目情報!A32</f>
        <v>0</v>
      </c>
      <c r="AR49">
        <f>種目情報!B32</f>
        <v>0</v>
      </c>
      <c r="AS49">
        <f>種目情報!C32</f>
        <v>0</v>
      </c>
    </row>
    <row r="50" spans="1:45" x14ac:dyDescent="0.4">
      <c r="A50">
        <v>33</v>
      </c>
      <c r="B50" t="str">
        <f>IFERROR(IF(B49=手順3!$A$11,"",IF(B49&lt;=100,IF(手順2!A44=手順５!A50,手順５!A50,手順3!$A$12),B49+1)),"")</f>
        <v/>
      </c>
      <c r="C50" s="10" t="str">
        <f>IFERROR(VLOOKUP($B50,手順2!$A$12:$T$107,C$1,FALSE),"")&amp;IFERROR(VLOOKUP($B50,手順3!$A$12:$U$107,C$1,FALSE),"")</f>
        <v/>
      </c>
      <c r="D50" s="10" t="str">
        <f>IFERROR(VLOOKUP($B50,手順2!$A$12:$T$107,D$1,FALSE),"")&amp;IFERROR(VLOOKUP($B50,手順3!$A$12:$U$107,D$1,FALSE),"")</f>
        <v/>
      </c>
      <c r="E50" s="10" t="str">
        <f>IFERROR(VLOOKUP($B50,手順2!$A$12:$T$107,E$1,FALSE),"")&amp;IFERROR(VLOOKUP($B50,手順3!$A$12:$U$107,E$1,FALSE),"")</f>
        <v/>
      </c>
      <c r="F50" s="10" t="str">
        <f>IFERROR(VLOOKUP($B50,手順2!$A$12:$T$107,F$1,FALSE),"")&amp;IFERROR(VLOOKUP($B50,手順3!$A$12:$U$107,F$1,FALSE),"")</f>
        <v/>
      </c>
      <c r="G50" s="10" t="str">
        <f>IFERROR(VLOOKUP($B50,手順2!$A$12:$T$107,G$1,FALSE),"")&amp;IFERROR(VLOOKUP($B50,手順3!$A$12:$U$107,G$1,FALSE),"")</f>
        <v/>
      </c>
      <c r="H50" s="10" t="str">
        <f>IFERROR(VLOOKUP($B50,手順2!$A$12:$T$107,H$1,FALSE),"")&amp;IFERROR(VLOOKUP($B50,手順3!$A$12:$U$107,H$1,FALSE),"")</f>
        <v/>
      </c>
      <c r="I50" s="10" t="str">
        <f>IFERROR(VLOOKUP($B50,手順2!$A$12:$T$107,I$1,FALSE),"")&amp;IFERROR(VLOOKUP($B50,手順3!$A$12:$U$107,I$1,FALSE),"")</f>
        <v/>
      </c>
      <c r="J50" s="88" t="str">
        <f>IFERROR(VLOOKUP($B50,手順2!$A$12:$P$107,J$1,FALSE),"")&amp;IFERROR(VLOOKUP($B50,手順3!$A$12:$U$107,J$1,FALSE),"")</f>
        <v/>
      </c>
      <c r="K50" s="141" t="str">
        <f>IF(J50="","",IF(IFERROR(VLOOKUP($B50,手順2!$A$12:$P$107,K$1,FALSE),"")&amp;IFERROR(VLOOKUP($B50,手順3!$A$12:$U$107,K$1,FALSE),"")="",0,IFERROR(VLOOKUP($B50,手順2!$A$12:$P$107,K$1,FALSE),"")&amp;IFERROR(VLOOKUP($B50,手順3!$A$12:$U$107,K$1,FALSE),"")))</f>
        <v/>
      </c>
      <c r="L50" s="141" t="str">
        <f>IF(K50="","",IF(IFERROR(VLOOKUP($B50,手順2!$A$12:$P$107,L$1,FALSE),"")&amp;IFERROR(VLOOKUP($B50,手順3!$A$12:$U$107,L$1,FALSE),"")="",0,IFERROR(VLOOKUP($B50,手順2!$A$12:$P$107,L$1,FALSE),"")&amp;IFERROR(VLOOKUP($B50,手順3!$A$12:$U$107,L$1,FALSE),"")))</f>
        <v/>
      </c>
      <c r="M50" s="141" t="str">
        <f>IF(L50="","",IF(IFERROR(VLOOKUP($B50,手順2!$A$12:$P$107,M$1,FALSE),"")&amp;IFERROR(VLOOKUP($B50,手順3!$A$12:$U$107,M$1,FALSE),"")="",0,IFERROR(VLOOKUP($B50,手順2!$A$12:$P$107,M$1,FALSE),"")&amp;IFERROR(VLOOKUP($B50,手順3!$A$12:$U$107,M$1,FALSE),"")))</f>
        <v/>
      </c>
      <c r="N50" s="88" t="str">
        <f>IFERROR(VLOOKUP($B50,手順2!$A$12:$P$107,N$1,FALSE),"")&amp;IFERROR(VLOOKUP($B50,手順3!$A$12:$U$107,N$1,FALSE),"")</f>
        <v/>
      </c>
      <c r="O50" s="141" t="str">
        <f>IF(N50="","",IF(IFERROR(VLOOKUP($B50,手順2!$A$12:$P$107,O$1,FALSE),"")&amp;IFERROR(VLOOKUP($B50,手順3!$A$12:$U$107,O$1,FALSE),"")="",0,IFERROR(VLOOKUP($B50,手順2!$A$12:$P$107,O$1,FALSE),"")&amp;IFERROR(VLOOKUP($B50,手順3!$A$12:$U$107,O$1,FALSE),"")))</f>
        <v/>
      </c>
      <c r="P50" s="141" t="str">
        <f>IF(O50="","",IF(IFERROR(VLOOKUP($B50,手順2!$A$12:$P$107,P$1,FALSE),"")&amp;IFERROR(VLOOKUP($B50,手順3!$A$12:$U$107,P$1,FALSE),"")="",0,IFERROR(VLOOKUP($B50,手順2!$A$12:$P$107,P$1,FALSE),"")&amp;IFERROR(VLOOKUP($B50,手順3!$A$12:$U$107,P$1,FALSE),"")))</f>
        <v/>
      </c>
      <c r="Q50" s="141" t="str">
        <f>IF(P50="","",IF(IFERROR(VLOOKUP($B50,手順2!$A$12:$P$107,Q$1,FALSE),"")&amp;IFERROR(VLOOKUP($B50,手順3!$A$12:$U$107,Q$1,FALSE),"")="",0,IFERROR(VLOOKUP($B50,手順2!$A$12:$P$107,Q$1,FALSE),"")&amp;IFERROR(VLOOKUP($B50,手順3!$A$12:$U$107,Q$1,FALSE),"")))</f>
        <v/>
      </c>
      <c r="R50" s="88" t="str">
        <f>IFERROR(VLOOKUP($B50,手順2!$A$12:$Q$107,R$1,FALSE),"")&amp;IFERROR(VLOOKUP($B50,手順3!$A$12:$U$107,R$1,FALSE),"")</f>
        <v/>
      </c>
      <c r="S50" s="119"/>
      <c r="T50" s="119"/>
      <c r="U50" s="119"/>
      <c r="Z50"/>
      <c r="AA50" s="149" t="str">
        <f>IF($AE50="","",COUNTIF($AO$18:$AO50,AA$17))</f>
        <v/>
      </c>
      <c r="AB50" s="149" t="str">
        <f>IF($AE50="","",COUNTIF($AO$18:$AO50,AB$17))</f>
        <v/>
      </c>
      <c r="AC50" s="149" t="str">
        <f>IF($AE50="","",COUNTIF($AO$18:$AO50,AC$17))</f>
        <v/>
      </c>
      <c r="AD50" s="149" t="str">
        <f>IF($AE50="","",COUNTIF($AO$18:$AO50,AD$17))</f>
        <v/>
      </c>
      <c r="AE50" s="107" t="str">
        <f t="shared" ref="AE50:AE81" si="13">IF(C50="","",$F$9)</f>
        <v/>
      </c>
      <c r="AF50" s="108" t="str">
        <f t="shared" si="9"/>
        <v/>
      </c>
      <c r="AG50" s="38" t="str">
        <f t="shared" ref="AG50:AG81" si="14">IF(C50="","",IF(LEN(D50)+LEN(E50)&lt;4,D50&amp;"    "&amp;E50&amp;"("&amp;H50&amp;")",IF(LEN(D50)+LEN(E50)&gt;4,D50&amp;E50&amp;"("&amp;H50&amp;")",D50&amp;"  "&amp;E50&amp;"("&amp;H50&amp;")")))</f>
        <v/>
      </c>
      <c r="AH50" s="108" t="str">
        <f t="shared" ref="AH50:AH81" si="15">IF(C50="","",F50&amp;" "&amp;G50)</f>
        <v/>
      </c>
      <c r="AI50" s="108" t="str">
        <f t="shared" ref="AI50:AI81" si="16">IF(C50="","",IF(I50="男",1,2))</f>
        <v/>
      </c>
      <c r="AJ50" s="108" t="str">
        <f t="shared" ref="AJ50:AJ81" si="17">IF(C50="","",28)</f>
        <v/>
      </c>
      <c r="AK50" s="108" t="str">
        <f t="shared" ref="AK50:AK81" si="18">IF(C50="","",LEFT(AE50,6))</f>
        <v/>
      </c>
      <c r="AL50" s="108" t="str">
        <f t="shared" ref="AL50:AL81" si="19">IF(C50="","",C50)</f>
        <v/>
      </c>
      <c r="AM50" s="108" t="str">
        <f t="shared" si="10"/>
        <v/>
      </c>
      <c r="AN50" s="108" t="str">
        <f t="shared" si="11"/>
        <v/>
      </c>
      <c r="AO50" s="109" t="str">
        <f t="shared" si="12"/>
        <v/>
      </c>
      <c r="AQ50">
        <f>種目情報!A33</f>
        <v>0</v>
      </c>
      <c r="AR50">
        <f>種目情報!B33</f>
        <v>0</v>
      </c>
      <c r="AS50">
        <f>種目情報!C33</f>
        <v>0</v>
      </c>
    </row>
    <row r="51" spans="1:45" x14ac:dyDescent="0.4">
      <c r="A51">
        <v>34</v>
      </c>
      <c r="B51" t="str">
        <f>IFERROR(IF(B50=手順3!$A$11,"",IF(B50&lt;=100,IF(手順2!A45=手順５!A51,手順５!A51,手順3!$A$12),B50+1)),"")</f>
        <v/>
      </c>
      <c r="C51" s="10" t="str">
        <f>IFERROR(VLOOKUP($B51,手順2!$A$12:$T$107,C$1,FALSE),"")&amp;IFERROR(VLOOKUP($B51,手順3!$A$12:$U$107,C$1,FALSE),"")</f>
        <v/>
      </c>
      <c r="D51" s="10" t="str">
        <f>IFERROR(VLOOKUP($B51,手順2!$A$12:$T$107,D$1,FALSE),"")&amp;IFERROR(VLOOKUP($B51,手順3!$A$12:$U$107,D$1,FALSE),"")</f>
        <v/>
      </c>
      <c r="E51" s="10" t="str">
        <f>IFERROR(VLOOKUP($B51,手順2!$A$12:$T$107,E$1,FALSE),"")&amp;IFERROR(VLOOKUP($B51,手順3!$A$12:$U$107,E$1,FALSE),"")</f>
        <v/>
      </c>
      <c r="F51" s="10" t="str">
        <f>IFERROR(VLOOKUP($B51,手順2!$A$12:$T$107,F$1,FALSE),"")&amp;IFERROR(VLOOKUP($B51,手順3!$A$12:$U$107,F$1,FALSE),"")</f>
        <v/>
      </c>
      <c r="G51" s="10" t="str">
        <f>IFERROR(VLOOKUP($B51,手順2!$A$12:$T$107,G$1,FALSE),"")&amp;IFERROR(VLOOKUP($B51,手順3!$A$12:$U$107,G$1,FALSE),"")</f>
        <v/>
      </c>
      <c r="H51" s="10" t="str">
        <f>IFERROR(VLOOKUP($B51,手順2!$A$12:$T$107,H$1,FALSE),"")&amp;IFERROR(VLOOKUP($B51,手順3!$A$12:$U$107,H$1,FALSE),"")</f>
        <v/>
      </c>
      <c r="I51" s="10" t="str">
        <f>IFERROR(VLOOKUP($B51,手順2!$A$12:$T$107,I$1,FALSE),"")&amp;IFERROR(VLOOKUP($B51,手順3!$A$12:$U$107,I$1,FALSE),"")</f>
        <v/>
      </c>
      <c r="J51" s="88" t="str">
        <f>IFERROR(VLOOKUP($B51,手順2!$A$12:$P$107,J$1,FALSE),"")&amp;IFERROR(VLOOKUP($B51,手順3!$A$12:$U$107,J$1,FALSE),"")</f>
        <v/>
      </c>
      <c r="K51" s="141" t="str">
        <f>IF(J51="","",IF(IFERROR(VLOOKUP($B51,手順2!$A$12:$P$107,K$1,FALSE),"")&amp;IFERROR(VLOOKUP($B51,手順3!$A$12:$U$107,K$1,FALSE),"")="",0,IFERROR(VLOOKUP($B51,手順2!$A$12:$P$107,K$1,FALSE),"")&amp;IFERROR(VLOOKUP($B51,手順3!$A$12:$U$107,K$1,FALSE),"")))</f>
        <v/>
      </c>
      <c r="L51" s="141" t="str">
        <f>IF(K51="","",IF(IFERROR(VLOOKUP($B51,手順2!$A$12:$P$107,L$1,FALSE),"")&amp;IFERROR(VLOOKUP($B51,手順3!$A$12:$U$107,L$1,FALSE),"")="",0,IFERROR(VLOOKUP($B51,手順2!$A$12:$P$107,L$1,FALSE),"")&amp;IFERROR(VLOOKUP($B51,手順3!$A$12:$U$107,L$1,FALSE),"")))</f>
        <v/>
      </c>
      <c r="M51" s="141" t="str">
        <f>IF(L51="","",IF(IFERROR(VLOOKUP($B51,手順2!$A$12:$P$107,M$1,FALSE),"")&amp;IFERROR(VLOOKUP($B51,手順3!$A$12:$U$107,M$1,FALSE),"")="",0,IFERROR(VLOOKUP($B51,手順2!$A$12:$P$107,M$1,FALSE),"")&amp;IFERROR(VLOOKUP($B51,手順3!$A$12:$U$107,M$1,FALSE),"")))</f>
        <v/>
      </c>
      <c r="N51" s="88" t="str">
        <f>IFERROR(VLOOKUP($B51,手順2!$A$12:$P$107,N$1,FALSE),"")&amp;IFERROR(VLOOKUP($B51,手順3!$A$12:$U$107,N$1,FALSE),"")</f>
        <v/>
      </c>
      <c r="O51" s="141" t="str">
        <f>IF(N51="","",IF(IFERROR(VLOOKUP($B51,手順2!$A$12:$P$107,O$1,FALSE),"")&amp;IFERROR(VLOOKUP($B51,手順3!$A$12:$U$107,O$1,FALSE),"")="",0,IFERROR(VLOOKUP($B51,手順2!$A$12:$P$107,O$1,FALSE),"")&amp;IFERROR(VLOOKUP($B51,手順3!$A$12:$U$107,O$1,FALSE),"")))</f>
        <v/>
      </c>
      <c r="P51" s="141" t="str">
        <f>IF(O51="","",IF(IFERROR(VLOOKUP($B51,手順2!$A$12:$P$107,P$1,FALSE),"")&amp;IFERROR(VLOOKUP($B51,手順3!$A$12:$U$107,P$1,FALSE),"")="",0,IFERROR(VLOOKUP($B51,手順2!$A$12:$P$107,P$1,FALSE),"")&amp;IFERROR(VLOOKUP($B51,手順3!$A$12:$U$107,P$1,FALSE),"")))</f>
        <v/>
      </c>
      <c r="Q51" s="141" t="str">
        <f>IF(P51="","",IF(IFERROR(VLOOKUP($B51,手順2!$A$12:$P$107,Q$1,FALSE),"")&amp;IFERROR(VLOOKUP($B51,手順3!$A$12:$U$107,Q$1,FALSE),"")="",0,IFERROR(VLOOKUP($B51,手順2!$A$12:$P$107,Q$1,FALSE),"")&amp;IFERROR(VLOOKUP($B51,手順3!$A$12:$U$107,Q$1,FALSE),"")))</f>
        <v/>
      </c>
      <c r="R51" s="88" t="str">
        <f>IFERROR(VLOOKUP($B51,手順2!$A$12:$Q$107,R$1,FALSE),"")&amp;IFERROR(VLOOKUP($B51,手順3!$A$12:$U$107,R$1,FALSE),"")</f>
        <v/>
      </c>
      <c r="S51" s="119"/>
      <c r="T51" s="119"/>
      <c r="U51" s="119"/>
      <c r="Z51"/>
      <c r="AA51" s="149" t="str">
        <f>IF($AE51="","",COUNTIF($AO$18:$AO51,AA$17))</f>
        <v/>
      </c>
      <c r="AB51" s="149" t="str">
        <f>IF($AE51="","",COUNTIF($AO$18:$AO51,AB$17))</f>
        <v/>
      </c>
      <c r="AC51" s="149" t="str">
        <f>IF($AE51="","",COUNTIF($AO$18:$AO51,AC$17))</f>
        <v/>
      </c>
      <c r="AD51" s="149" t="str">
        <f>IF($AE51="","",COUNTIF($AO$18:$AO51,AD$17))</f>
        <v/>
      </c>
      <c r="AE51" s="107" t="str">
        <f t="shared" si="13"/>
        <v/>
      </c>
      <c r="AF51" s="108" t="str">
        <f t="shared" si="9"/>
        <v/>
      </c>
      <c r="AG51" s="38" t="str">
        <f t="shared" si="14"/>
        <v/>
      </c>
      <c r="AH51" s="108" t="str">
        <f t="shared" si="15"/>
        <v/>
      </c>
      <c r="AI51" s="108" t="str">
        <f t="shared" si="16"/>
        <v/>
      </c>
      <c r="AJ51" s="108" t="str">
        <f t="shared" si="17"/>
        <v/>
      </c>
      <c r="AK51" s="108" t="str">
        <f t="shared" si="18"/>
        <v/>
      </c>
      <c r="AL51" s="108" t="str">
        <f t="shared" si="19"/>
        <v/>
      </c>
      <c r="AM51" s="108" t="str">
        <f t="shared" si="10"/>
        <v/>
      </c>
      <c r="AN51" s="108" t="str">
        <f t="shared" si="11"/>
        <v/>
      </c>
      <c r="AO51" s="109" t="str">
        <f t="shared" si="12"/>
        <v/>
      </c>
      <c r="AQ51">
        <f>種目情報!A34</f>
        <v>0</v>
      </c>
      <c r="AR51">
        <f>種目情報!B34</f>
        <v>0</v>
      </c>
      <c r="AS51">
        <f>種目情報!C34</f>
        <v>0</v>
      </c>
    </row>
    <row r="52" spans="1:45" x14ac:dyDescent="0.4">
      <c r="A52">
        <v>35</v>
      </c>
      <c r="B52" t="str">
        <f>IFERROR(IF(B51=手順3!$A$11,"",IF(B51&lt;=100,IF(手順2!A46=手順５!A52,手順５!A52,手順3!$A$12),B51+1)),"")</f>
        <v/>
      </c>
      <c r="C52" s="10" t="str">
        <f>IFERROR(VLOOKUP($B52,手順2!$A$12:$T$107,C$1,FALSE),"")&amp;IFERROR(VLOOKUP($B52,手順3!$A$12:$U$107,C$1,FALSE),"")</f>
        <v/>
      </c>
      <c r="D52" s="10" t="str">
        <f>IFERROR(VLOOKUP($B52,手順2!$A$12:$T$107,D$1,FALSE),"")&amp;IFERROR(VLOOKUP($B52,手順3!$A$12:$U$107,D$1,FALSE),"")</f>
        <v/>
      </c>
      <c r="E52" s="10" t="str">
        <f>IFERROR(VLOOKUP($B52,手順2!$A$12:$T$107,E$1,FALSE),"")&amp;IFERROR(VLOOKUP($B52,手順3!$A$12:$U$107,E$1,FALSE),"")</f>
        <v/>
      </c>
      <c r="F52" s="10" t="str">
        <f>IFERROR(VLOOKUP($B52,手順2!$A$12:$T$107,F$1,FALSE),"")&amp;IFERROR(VLOOKUP($B52,手順3!$A$12:$U$107,F$1,FALSE),"")</f>
        <v/>
      </c>
      <c r="G52" s="10" t="str">
        <f>IFERROR(VLOOKUP($B52,手順2!$A$12:$T$107,G$1,FALSE),"")&amp;IFERROR(VLOOKUP($B52,手順3!$A$12:$U$107,G$1,FALSE),"")</f>
        <v/>
      </c>
      <c r="H52" s="10" t="str">
        <f>IFERROR(VLOOKUP($B52,手順2!$A$12:$T$107,H$1,FALSE),"")&amp;IFERROR(VLOOKUP($B52,手順3!$A$12:$U$107,H$1,FALSE),"")</f>
        <v/>
      </c>
      <c r="I52" s="10" t="str">
        <f>IFERROR(VLOOKUP($B52,手順2!$A$12:$T$107,I$1,FALSE),"")&amp;IFERROR(VLOOKUP($B52,手順3!$A$12:$U$107,I$1,FALSE),"")</f>
        <v/>
      </c>
      <c r="J52" s="88" t="str">
        <f>IFERROR(VLOOKUP($B52,手順2!$A$12:$P$107,J$1,FALSE),"")&amp;IFERROR(VLOOKUP($B52,手順3!$A$12:$U$107,J$1,FALSE),"")</f>
        <v/>
      </c>
      <c r="K52" s="141" t="str">
        <f>IF(J52="","",IF(IFERROR(VLOOKUP($B52,手順2!$A$12:$P$107,K$1,FALSE),"")&amp;IFERROR(VLOOKUP($B52,手順3!$A$12:$U$107,K$1,FALSE),"")="",0,IFERROR(VLOOKUP($B52,手順2!$A$12:$P$107,K$1,FALSE),"")&amp;IFERROR(VLOOKUP($B52,手順3!$A$12:$U$107,K$1,FALSE),"")))</f>
        <v/>
      </c>
      <c r="L52" s="141" t="str">
        <f>IF(K52="","",IF(IFERROR(VLOOKUP($B52,手順2!$A$12:$P$107,L$1,FALSE),"")&amp;IFERROR(VLOOKUP($B52,手順3!$A$12:$U$107,L$1,FALSE),"")="",0,IFERROR(VLOOKUP($B52,手順2!$A$12:$P$107,L$1,FALSE),"")&amp;IFERROR(VLOOKUP($B52,手順3!$A$12:$U$107,L$1,FALSE),"")))</f>
        <v/>
      </c>
      <c r="M52" s="141" t="str">
        <f>IF(L52="","",IF(IFERROR(VLOOKUP($B52,手順2!$A$12:$P$107,M$1,FALSE),"")&amp;IFERROR(VLOOKUP($B52,手順3!$A$12:$U$107,M$1,FALSE),"")="",0,IFERROR(VLOOKUP($B52,手順2!$A$12:$P$107,M$1,FALSE),"")&amp;IFERROR(VLOOKUP($B52,手順3!$A$12:$U$107,M$1,FALSE),"")))</f>
        <v/>
      </c>
      <c r="N52" s="88" t="str">
        <f>IFERROR(VLOOKUP($B52,手順2!$A$12:$P$107,N$1,FALSE),"")&amp;IFERROR(VLOOKUP($B52,手順3!$A$12:$U$107,N$1,FALSE),"")</f>
        <v/>
      </c>
      <c r="O52" s="141" t="str">
        <f>IF(N52="","",IF(IFERROR(VLOOKUP($B52,手順2!$A$12:$P$107,O$1,FALSE),"")&amp;IFERROR(VLOOKUP($B52,手順3!$A$12:$U$107,O$1,FALSE),"")="",0,IFERROR(VLOOKUP($B52,手順2!$A$12:$P$107,O$1,FALSE),"")&amp;IFERROR(VLOOKUP($B52,手順3!$A$12:$U$107,O$1,FALSE),"")))</f>
        <v/>
      </c>
      <c r="P52" s="141" t="str">
        <f>IF(O52="","",IF(IFERROR(VLOOKUP($B52,手順2!$A$12:$P$107,P$1,FALSE),"")&amp;IFERROR(VLOOKUP($B52,手順3!$A$12:$U$107,P$1,FALSE),"")="",0,IFERROR(VLOOKUP($B52,手順2!$A$12:$P$107,P$1,FALSE),"")&amp;IFERROR(VLOOKUP($B52,手順3!$A$12:$U$107,P$1,FALSE),"")))</f>
        <v/>
      </c>
      <c r="Q52" s="141" t="str">
        <f>IF(P52="","",IF(IFERROR(VLOOKUP($B52,手順2!$A$12:$P$107,Q$1,FALSE),"")&amp;IFERROR(VLOOKUP($B52,手順3!$A$12:$U$107,Q$1,FALSE),"")="",0,IFERROR(VLOOKUP($B52,手順2!$A$12:$P$107,Q$1,FALSE),"")&amp;IFERROR(VLOOKUP($B52,手順3!$A$12:$U$107,Q$1,FALSE),"")))</f>
        <v/>
      </c>
      <c r="R52" s="88" t="str">
        <f>IFERROR(VLOOKUP($B52,手順2!$A$12:$Q$107,R$1,FALSE),"")&amp;IFERROR(VLOOKUP($B52,手順3!$A$12:$U$107,R$1,FALSE),"")</f>
        <v/>
      </c>
      <c r="S52" s="119"/>
      <c r="T52" s="119"/>
      <c r="U52" s="119"/>
      <c r="Z52"/>
      <c r="AA52" s="149" t="str">
        <f>IF($AE52="","",COUNTIF($AO$18:$AO52,AA$17))</f>
        <v/>
      </c>
      <c r="AB52" s="149" t="str">
        <f>IF($AE52="","",COUNTIF($AO$18:$AO52,AB$17))</f>
        <v/>
      </c>
      <c r="AC52" s="149" t="str">
        <f>IF($AE52="","",COUNTIF($AO$18:$AO52,AC$17))</f>
        <v/>
      </c>
      <c r="AD52" s="149" t="str">
        <f>IF($AE52="","",COUNTIF($AO$18:$AO52,AD$17))</f>
        <v/>
      </c>
      <c r="AE52" s="107" t="str">
        <f t="shared" si="13"/>
        <v/>
      </c>
      <c r="AF52" s="108" t="str">
        <f t="shared" si="9"/>
        <v/>
      </c>
      <c r="AG52" s="38" t="str">
        <f t="shared" si="14"/>
        <v/>
      </c>
      <c r="AH52" s="108" t="str">
        <f t="shared" si="15"/>
        <v/>
      </c>
      <c r="AI52" s="108" t="str">
        <f t="shared" si="16"/>
        <v/>
      </c>
      <c r="AJ52" s="108" t="str">
        <f t="shared" si="17"/>
        <v/>
      </c>
      <c r="AK52" s="108" t="str">
        <f t="shared" si="18"/>
        <v/>
      </c>
      <c r="AL52" s="108" t="str">
        <f t="shared" si="19"/>
        <v/>
      </c>
      <c r="AM52" s="108" t="str">
        <f t="shared" si="10"/>
        <v/>
      </c>
      <c r="AN52" s="108" t="str">
        <f t="shared" si="11"/>
        <v/>
      </c>
      <c r="AO52" s="109" t="str">
        <f t="shared" si="12"/>
        <v/>
      </c>
      <c r="AQ52">
        <f>種目情報!A35</f>
        <v>0</v>
      </c>
      <c r="AR52">
        <f>種目情報!B35</f>
        <v>0</v>
      </c>
      <c r="AS52">
        <f>種目情報!C35</f>
        <v>0</v>
      </c>
    </row>
    <row r="53" spans="1:45" x14ac:dyDescent="0.4">
      <c r="A53">
        <v>36</v>
      </c>
      <c r="B53" t="str">
        <f>IFERROR(IF(B52=手順3!$A$11,"",IF(B52&lt;=100,IF(手順2!A47=手順５!A53,手順５!A53,手順3!$A$12),B52+1)),"")</f>
        <v/>
      </c>
      <c r="C53" s="10" t="str">
        <f>IFERROR(VLOOKUP($B53,手順2!$A$12:$T$107,C$1,FALSE),"")&amp;IFERROR(VLOOKUP($B53,手順3!$A$12:$U$107,C$1,FALSE),"")</f>
        <v/>
      </c>
      <c r="D53" s="10" t="str">
        <f>IFERROR(VLOOKUP($B53,手順2!$A$12:$T$107,D$1,FALSE),"")&amp;IFERROR(VLOOKUP($B53,手順3!$A$12:$U$107,D$1,FALSE),"")</f>
        <v/>
      </c>
      <c r="E53" s="10" t="str">
        <f>IFERROR(VLOOKUP($B53,手順2!$A$12:$T$107,E$1,FALSE),"")&amp;IFERROR(VLOOKUP($B53,手順3!$A$12:$U$107,E$1,FALSE),"")</f>
        <v/>
      </c>
      <c r="F53" s="10" t="str">
        <f>IFERROR(VLOOKUP($B53,手順2!$A$12:$T$107,F$1,FALSE),"")&amp;IFERROR(VLOOKUP($B53,手順3!$A$12:$U$107,F$1,FALSE),"")</f>
        <v/>
      </c>
      <c r="G53" s="10" t="str">
        <f>IFERROR(VLOOKUP($B53,手順2!$A$12:$T$107,G$1,FALSE),"")&amp;IFERROR(VLOOKUP($B53,手順3!$A$12:$U$107,G$1,FALSE),"")</f>
        <v/>
      </c>
      <c r="H53" s="10" t="str">
        <f>IFERROR(VLOOKUP($B53,手順2!$A$12:$T$107,H$1,FALSE),"")&amp;IFERROR(VLOOKUP($B53,手順3!$A$12:$U$107,H$1,FALSE),"")</f>
        <v/>
      </c>
      <c r="I53" s="10" t="str">
        <f>IFERROR(VLOOKUP($B53,手順2!$A$12:$T$107,I$1,FALSE),"")&amp;IFERROR(VLOOKUP($B53,手順3!$A$12:$U$107,I$1,FALSE),"")</f>
        <v/>
      </c>
      <c r="J53" s="88" t="str">
        <f>IFERROR(VLOOKUP($B53,手順2!$A$12:$P$107,J$1,FALSE),"")&amp;IFERROR(VLOOKUP($B53,手順3!$A$12:$U$107,J$1,FALSE),"")</f>
        <v/>
      </c>
      <c r="K53" s="141" t="str">
        <f>IF(J53="","",IF(IFERROR(VLOOKUP($B53,手順2!$A$12:$P$107,K$1,FALSE),"")&amp;IFERROR(VLOOKUP($B53,手順3!$A$12:$U$107,K$1,FALSE),"")="",0,IFERROR(VLOOKUP($B53,手順2!$A$12:$P$107,K$1,FALSE),"")&amp;IFERROR(VLOOKUP($B53,手順3!$A$12:$U$107,K$1,FALSE),"")))</f>
        <v/>
      </c>
      <c r="L53" s="141" t="str">
        <f>IF(K53="","",IF(IFERROR(VLOOKUP($B53,手順2!$A$12:$P$107,L$1,FALSE),"")&amp;IFERROR(VLOOKUP($B53,手順3!$A$12:$U$107,L$1,FALSE),"")="",0,IFERROR(VLOOKUP($B53,手順2!$A$12:$P$107,L$1,FALSE),"")&amp;IFERROR(VLOOKUP($B53,手順3!$A$12:$U$107,L$1,FALSE),"")))</f>
        <v/>
      </c>
      <c r="M53" s="141" t="str">
        <f>IF(L53="","",IF(IFERROR(VLOOKUP($B53,手順2!$A$12:$P$107,M$1,FALSE),"")&amp;IFERROR(VLOOKUP($B53,手順3!$A$12:$U$107,M$1,FALSE),"")="",0,IFERROR(VLOOKUP($B53,手順2!$A$12:$P$107,M$1,FALSE),"")&amp;IFERROR(VLOOKUP($B53,手順3!$A$12:$U$107,M$1,FALSE),"")))</f>
        <v/>
      </c>
      <c r="N53" s="88" t="str">
        <f>IFERROR(VLOOKUP($B53,手順2!$A$12:$P$107,N$1,FALSE),"")&amp;IFERROR(VLOOKUP($B53,手順3!$A$12:$U$107,N$1,FALSE),"")</f>
        <v/>
      </c>
      <c r="O53" s="141" t="str">
        <f>IF(N53="","",IF(IFERROR(VLOOKUP($B53,手順2!$A$12:$P$107,O$1,FALSE),"")&amp;IFERROR(VLOOKUP($B53,手順3!$A$12:$U$107,O$1,FALSE),"")="",0,IFERROR(VLOOKUP($B53,手順2!$A$12:$P$107,O$1,FALSE),"")&amp;IFERROR(VLOOKUP($B53,手順3!$A$12:$U$107,O$1,FALSE),"")))</f>
        <v/>
      </c>
      <c r="P53" s="141" t="str">
        <f>IF(O53="","",IF(IFERROR(VLOOKUP($B53,手順2!$A$12:$P$107,P$1,FALSE),"")&amp;IFERROR(VLOOKUP($B53,手順3!$A$12:$U$107,P$1,FALSE),"")="",0,IFERROR(VLOOKUP($B53,手順2!$A$12:$P$107,P$1,FALSE),"")&amp;IFERROR(VLOOKUP($B53,手順3!$A$12:$U$107,P$1,FALSE),"")))</f>
        <v/>
      </c>
      <c r="Q53" s="141" t="str">
        <f>IF(P53="","",IF(IFERROR(VLOOKUP($B53,手順2!$A$12:$P$107,Q$1,FALSE),"")&amp;IFERROR(VLOOKUP($B53,手順3!$A$12:$U$107,Q$1,FALSE),"")="",0,IFERROR(VLOOKUP($B53,手順2!$A$12:$P$107,Q$1,FALSE),"")&amp;IFERROR(VLOOKUP($B53,手順3!$A$12:$U$107,Q$1,FALSE),"")))</f>
        <v/>
      </c>
      <c r="R53" s="88" t="str">
        <f>IFERROR(VLOOKUP($B53,手順2!$A$12:$Q$107,R$1,FALSE),"")&amp;IFERROR(VLOOKUP($B53,手順3!$A$12:$U$107,R$1,FALSE),"")</f>
        <v/>
      </c>
      <c r="S53" s="119"/>
      <c r="T53" s="119"/>
      <c r="U53" s="119"/>
      <c r="Z53"/>
      <c r="AA53" s="149" t="str">
        <f>IF($AE53="","",COUNTIF($AO$18:$AO53,AA$17))</f>
        <v/>
      </c>
      <c r="AB53" s="149" t="str">
        <f>IF($AE53="","",COUNTIF($AO$18:$AO53,AB$17))</f>
        <v/>
      </c>
      <c r="AC53" s="149" t="str">
        <f>IF($AE53="","",COUNTIF($AO$18:$AO53,AC$17))</f>
        <v/>
      </c>
      <c r="AD53" s="149" t="str">
        <f>IF($AE53="","",COUNTIF($AO$18:$AO53,AD$17))</f>
        <v/>
      </c>
      <c r="AE53" s="107" t="str">
        <f t="shared" si="13"/>
        <v/>
      </c>
      <c r="AF53" s="108" t="str">
        <f t="shared" si="9"/>
        <v/>
      </c>
      <c r="AG53" s="38" t="str">
        <f t="shared" si="14"/>
        <v/>
      </c>
      <c r="AH53" s="108" t="str">
        <f t="shared" si="15"/>
        <v/>
      </c>
      <c r="AI53" s="108" t="str">
        <f t="shared" si="16"/>
        <v/>
      </c>
      <c r="AJ53" s="108" t="str">
        <f t="shared" si="17"/>
        <v/>
      </c>
      <c r="AK53" s="108" t="str">
        <f t="shared" si="18"/>
        <v/>
      </c>
      <c r="AL53" s="108" t="str">
        <f t="shared" si="19"/>
        <v/>
      </c>
      <c r="AM53" s="108" t="str">
        <f t="shared" si="10"/>
        <v/>
      </c>
      <c r="AN53" s="108" t="str">
        <f t="shared" si="11"/>
        <v/>
      </c>
      <c r="AO53" s="109" t="str">
        <f t="shared" si="12"/>
        <v/>
      </c>
      <c r="AQ53">
        <f>種目情報!A36</f>
        <v>0</v>
      </c>
      <c r="AR53">
        <f>種目情報!B36</f>
        <v>0</v>
      </c>
      <c r="AS53">
        <f>種目情報!C36</f>
        <v>0</v>
      </c>
    </row>
    <row r="54" spans="1:45" x14ac:dyDescent="0.4">
      <c r="A54">
        <v>37</v>
      </c>
      <c r="B54" t="str">
        <f>IFERROR(IF(B53=手順3!$A$11,"",IF(B53&lt;=100,IF(手順2!A48=手順５!A54,手順５!A54,手順3!$A$12),B53+1)),"")</f>
        <v/>
      </c>
      <c r="C54" s="10" t="str">
        <f>IFERROR(VLOOKUP($B54,手順2!$A$12:$T$107,C$1,FALSE),"")&amp;IFERROR(VLOOKUP($B54,手順3!$A$12:$U$107,C$1,FALSE),"")</f>
        <v/>
      </c>
      <c r="D54" s="10" t="str">
        <f>IFERROR(VLOOKUP($B54,手順2!$A$12:$T$107,D$1,FALSE),"")&amp;IFERROR(VLOOKUP($B54,手順3!$A$12:$U$107,D$1,FALSE),"")</f>
        <v/>
      </c>
      <c r="E54" s="10" t="str">
        <f>IFERROR(VLOOKUP($B54,手順2!$A$12:$T$107,E$1,FALSE),"")&amp;IFERROR(VLOOKUP($B54,手順3!$A$12:$U$107,E$1,FALSE),"")</f>
        <v/>
      </c>
      <c r="F54" s="10" t="str">
        <f>IFERROR(VLOOKUP($B54,手順2!$A$12:$T$107,F$1,FALSE),"")&amp;IFERROR(VLOOKUP($B54,手順3!$A$12:$U$107,F$1,FALSE),"")</f>
        <v/>
      </c>
      <c r="G54" s="10" t="str">
        <f>IFERROR(VLOOKUP($B54,手順2!$A$12:$T$107,G$1,FALSE),"")&amp;IFERROR(VLOOKUP($B54,手順3!$A$12:$U$107,G$1,FALSE),"")</f>
        <v/>
      </c>
      <c r="H54" s="10" t="str">
        <f>IFERROR(VLOOKUP($B54,手順2!$A$12:$T$107,H$1,FALSE),"")&amp;IFERROR(VLOOKUP($B54,手順3!$A$12:$U$107,H$1,FALSE),"")</f>
        <v/>
      </c>
      <c r="I54" s="10" t="str">
        <f>IFERROR(VLOOKUP($B54,手順2!$A$12:$T$107,I$1,FALSE),"")&amp;IFERROR(VLOOKUP($B54,手順3!$A$12:$U$107,I$1,FALSE),"")</f>
        <v/>
      </c>
      <c r="J54" s="88" t="str">
        <f>IFERROR(VLOOKUP($B54,手順2!$A$12:$P$107,J$1,FALSE),"")&amp;IFERROR(VLOOKUP($B54,手順3!$A$12:$U$107,J$1,FALSE),"")</f>
        <v/>
      </c>
      <c r="K54" s="141" t="str">
        <f>IF(J54="","",IF(IFERROR(VLOOKUP($B54,手順2!$A$12:$P$107,K$1,FALSE),"")&amp;IFERROR(VLOOKUP($B54,手順3!$A$12:$U$107,K$1,FALSE),"")="",0,IFERROR(VLOOKUP($B54,手順2!$A$12:$P$107,K$1,FALSE),"")&amp;IFERROR(VLOOKUP($B54,手順3!$A$12:$U$107,K$1,FALSE),"")))</f>
        <v/>
      </c>
      <c r="L54" s="141" t="str">
        <f>IF(K54="","",IF(IFERROR(VLOOKUP($B54,手順2!$A$12:$P$107,L$1,FALSE),"")&amp;IFERROR(VLOOKUP($B54,手順3!$A$12:$U$107,L$1,FALSE),"")="",0,IFERROR(VLOOKUP($B54,手順2!$A$12:$P$107,L$1,FALSE),"")&amp;IFERROR(VLOOKUP($B54,手順3!$A$12:$U$107,L$1,FALSE),"")))</f>
        <v/>
      </c>
      <c r="M54" s="141" t="str">
        <f>IF(L54="","",IF(IFERROR(VLOOKUP($B54,手順2!$A$12:$P$107,M$1,FALSE),"")&amp;IFERROR(VLOOKUP($B54,手順3!$A$12:$U$107,M$1,FALSE),"")="",0,IFERROR(VLOOKUP($B54,手順2!$A$12:$P$107,M$1,FALSE),"")&amp;IFERROR(VLOOKUP($B54,手順3!$A$12:$U$107,M$1,FALSE),"")))</f>
        <v/>
      </c>
      <c r="N54" s="88" t="str">
        <f>IFERROR(VLOOKUP($B54,手順2!$A$12:$P$107,N$1,FALSE),"")&amp;IFERROR(VLOOKUP($B54,手順3!$A$12:$U$107,N$1,FALSE),"")</f>
        <v/>
      </c>
      <c r="O54" s="141" t="str">
        <f>IF(N54="","",IF(IFERROR(VLOOKUP($B54,手順2!$A$12:$P$107,O$1,FALSE),"")&amp;IFERROR(VLOOKUP($B54,手順3!$A$12:$U$107,O$1,FALSE),"")="",0,IFERROR(VLOOKUP($B54,手順2!$A$12:$P$107,O$1,FALSE),"")&amp;IFERROR(VLOOKUP($B54,手順3!$A$12:$U$107,O$1,FALSE),"")))</f>
        <v/>
      </c>
      <c r="P54" s="141" t="str">
        <f>IF(O54="","",IF(IFERROR(VLOOKUP($B54,手順2!$A$12:$P$107,P$1,FALSE),"")&amp;IFERROR(VLOOKUP($B54,手順3!$A$12:$U$107,P$1,FALSE),"")="",0,IFERROR(VLOOKUP($B54,手順2!$A$12:$P$107,P$1,FALSE),"")&amp;IFERROR(VLOOKUP($B54,手順3!$A$12:$U$107,P$1,FALSE),"")))</f>
        <v/>
      </c>
      <c r="Q54" s="141" t="str">
        <f>IF(P54="","",IF(IFERROR(VLOOKUP($B54,手順2!$A$12:$P$107,Q$1,FALSE),"")&amp;IFERROR(VLOOKUP($B54,手順3!$A$12:$U$107,Q$1,FALSE),"")="",0,IFERROR(VLOOKUP($B54,手順2!$A$12:$P$107,Q$1,FALSE),"")&amp;IFERROR(VLOOKUP($B54,手順3!$A$12:$U$107,Q$1,FALSE),"")))</f>
        <v/>
      </c>
      <c r="R54" s="88" t="str">
        <f>IFERROR(VLOOKUP($B54,手順2!$A$12:$Q$107,R$1,FALSE),"")&amp;IFERROR(VLOOKUP($B54,手順3!$A$12:$U$107,R$1,FALSE),"")</f>
        <v/>
      </c>
      <c r="S54" s="119"/>
      <c r="T54" s="119"/>
      <c r="U54" s="119"/>
      <c r="Z54"/>
      <c r="AA54" s="149" t="str">
        <f>IF($AE54="","",COUNTIF($AO$18:$AO54,AA$17))</f>
        <v/>
      </c>
      <c r="AB54" s="149" t="str">
        <f>IF($AE54="","",COUNTIF($AO$18:$AO54,AB$17))</f>
        <v/>
      </c>
      <c r="AC54" s="149" t="str">
        <f>IF($AE54="","",COUNTIF($AO$18:$AO54,AC$17))</f>
        <v/>
      </c>
      <c r="AD54" s="149" t="str">
        <f>IF($AE54="","",COUNTIF($AO$18:$AO54,AD$17))</f>
        <v/>
      </c>
      <c r="AE54" s="107" t="str">
        <f t="shared" si="13"/>
        <v/>
      </c>
      <c r="AF54" s="108" t="str">
        <f t="shared" si="9"/>
        <v/>
      </c>
      <c r="AG54" s="38" t="str">
        <f t="shared" si="14"/>
        <v/>
      </c>
      <c r="AH54" s="108" t="str">
        <f t="shared" si="15"/>
        <v/>
      </c>
      <c r="AI54" s="108" t="str">
        <f t="shared" si="16"/>
        <v/>
      </c>
      <c r="AJ54" s="108" t="str">
        <f t="shared" si="17"/>
        <v/>
      </c>
      <c r="AK54" s="108" t="str">
        <f t="shared" si="18"/>
        <v/>
      </c>
      <c r="AL54" s="108" t="str">
        <f t="shared" si="19"/>
        <v/>
      </c>
      <c r="AM54" s="108" t="str">
        <f t="shared" si="10"/>
        <v/>
      </c>
      <c r="AN54" s="108" t="str">
        <f t="shared" si="11"/>
        <v/>
      </c>
      <c r="AO54" s="109" t="str">
        <f t="shared" si="12"/>
        <v/>
      </c>
      <c r="AQ54">
        <f>種目情報!A37</f>
        <v>0</v>
      </c>
      <c r="AR54">
        <f>種目情報!B37</f>
        <v>0</v>
      </c>
      <c r="AS54">
        <f>種目情報!C37</f>
        <v>0</v>
      </c>
    </row>
    <row r="55" spans="1:45" x14ac:dyDescent="0.4">
      <c r="A55">
        <v>38</v>
      </c>
      <c r="B55" t="str">
        <f>IFERROR(IF(B54=手順3!$A$11,"",IF(B54&lt;=100,IF(手順2!A49=手順５!A55,手順５!A55,手順3!$A$12),B54+1)),"")</f>
        <v/>
      </c>
      <c r="C55" s="10" t="str">
        <f>IFERROR(VLOOKUP($B55,手順2!$A$12:$T$107,C$1,FALSE),"")&amp;IFERROR(VLOOKUP($B55,手順3!$A$12:$U$107,C$1,FALSE),"")</f>
        <v/>
      </c>
      <c r="D55" s="10" t="str">
        <f>IFERROR(VLOOKUP($B55,手順2!$A$12:$T$107,D$1,FALSE),"")&amp;IFERROR(VLOOKUP($B55,手順3!$A$12:$U$107,D$1,FALSE),"")</f>
        <v/>
      </c>
      <c r="E55" s="10" t="str">
        <f>IFERROR(VLOOKUP($B55,手順2!$A$12:$T$107,E$1,FALSE),"")&amp;IFERROR(VLOOKUP($B55,手順3!$A$12:$U$107,E$1,FALSE),"")</f>
        <v/>
      </c>
      <c r="F55" s="10" t="str">
        <f>IFERROR(VLOOKUP($B55,手順2!$A$12:$T$107,F$1,FALSE),"")&amp;IFERROR(VLOOKUP($B55,手順3!$A$12:$U$107,F$1,FALSE),"")</f>
        <v/>
      </c>
      <c r="G55" s="10" t="str">
        <f>IFERROR(VLOOKUP($B55,手順2!$A$12:$T$107,G$1,FALSE),"")&amp;IFERROR(VLOOKUP($B55,手順3!$A$12:$U$107,G$1,FALSE),"")</f>
        <v/>
      </c>
      <c r="H55" s="10" t="str">
        <f>IFERROR(VLOOKUP($B55,手順2!$A$12:$T$107,H$1,FALSE),"")&amp;IFERROR(VLOOKUP($B55,手順3!$A$12:$U$107,H$1,FALSE),"")</f>
        <v/>
      </c>
      <c r="I55" s="10" t="str">
        <f>IFERROR(VLOOKUP($B55,手順2!$A$12:$T$107,I$1,FALSE),"")&amp;IFERROR(VLOOKUP($B55,手順3!$A$12:$U$107,I$1,FALSE),"")</f>
        <v/>
      </c>
      <c r="J55" s="88" t="str">
        <f>IFERROR(VLOOKUP($B55,手順2!$A$12:$P$107,J$1,FALSE),"")&amp;IFERROR(VLOOKUP($B55,手順3!$A$12:$U$107,J$1,FALSE),"")</f>
        <v/>
      </c>
      <c r="K55" s="141" t="str">
        <f>IF(J55="","",IF(IFERROR(VLOOKUP($B55,手順2!$A$12:$P$107,K$1,FALSE),"")&amp;IFERROR(VLOOKUP($B55,手順3!$A$12:$U$107,K$1,FALSE),"")="",0,IFERROR(VLOOKUP($B55,手順2!$A$12:$P$107,K$1,FALSE),"")&amp;IFERROR(VLOOKUP($B55,手順3!$A$12:$U$107,K$1,FALSE),"")))</f>
        <v/>
      </c>
      <c r="L55" s="141" t="str">
        <f>IF(K55="","",IF(IFERROR(VLOOKUP($B55,手順2!$A$12:$P$107,L$1,FALSE),"")&amp;IFERROR(VLOOKUP($B55,手順3!$A$12:$U$107,L$1,FALSE),"")="",0,IFERROR(VLOOKUP($B55,手順2!$A$12:$P$107,L$1,FALSE),"")&amp;IFERROR(VLOOKUP($B55,手順3!$A$12:$U$107,L$1,FALSE),"")))</f>
        <v/>
      </c>
      <c r="M55" s="141" t="str">
        <f>IF(L55="","",IF(IFERROR(VLOOKUP($B55,手順2!$A$12:$P$107,M$1,FALSE),"")&amp;IFERROR(VLOOKUP($B55,手順3!$A$12:$U$107,M$1,FALSE),"")="",0,IFERROR(VLOOKUP($B55,手順2!$A$12:$P$107,M$1,FALSE),"")&amp;IFERROR(VLOOKUP($B55,手順3!$A$12:$U$107,M$1,FALSE),"")))</f>
        <v/>
      </c>
      <c r="N55" s="88" t="str">
        <f>IFERROR(VLOOKUP($B55,手順2!$A$12:$P$107,N$1,FALSE),"")&amp;IFERROR(VLOOKUP($B55,手順3!$A$12:$U$107,N$1,FALSE),"")</f>
        <v/>
      </c>
      <c r="O55" s="141" t="str">
        <f>IF(N55="","",IF(IFERROR(VLOOKUP($B55,手順2!$A$12:$P$107,O$1,FALSE),"")&amp;IFERROR(VLOOKUP($B55,手順3!$A$12:$U$107,O$1,FALSE),"")="",0,IFERROR(VLOOKUP($B55,手順2!$A$12:$P$107,O$1,FALSE),"")&amp;IFERROR(VLOOKUP($B55,手順3!$A$12:$U$107,O$1,FALSE),"")))</f>
        <v/>
      </c>
      <c r="P55" s="141" t="str">
        <f>IF(O55="","",IF(IFERROR(VLOOKUP($B55,手順2!$A$12:$P$107,P$1,FALSE),"")&amp;IFERROR(VLOOKUP($B55,手順3!$A$12:$U$107,P$1,FALSE),"")="",0,IFERROR(VLOOKUP($B55,手順2!$A$12:$P$107,P$1,FALSE),"")&amp;IFERROR(VLOOKUP($B55,手順3!$A$12:$U$107,P$1,FALSE),"")))</f>
        <v/>
      </c>
      <c r="Q55" s="141" t="str">
        <f>IF(P55="","",IF(IFERROR(VLOOKUP($B55,手順2!$A$12:$P$107,Q$1,FALSE),"")&amp;IFERROR(VLOOKUP($B55,手順3!$A$12:$U$107,Q$1,FALSE),"")="",0,IFERROR(VLOOKUP($B55,手順2!$A$12:$P$107,Q$1,FALSE),"")&amp;IFERROR(VLOOKUP($B55,手順3!$A$12:$U$107,Q$1,FALSE),"")))</f>
        <v/>
      </c>
      <c r="R55" s="88" t="str">
        <f>IFERROR(VLOOKUP($B55,手順2!$A$12:$Q$107,R$1,FALSE),"")&amp;IFERROR(VLOOKUP($B55,手順3!$A$12:$U$107,R$1,FALSE),"")</f>
        <v/>
      </c>
      <c r="S55" s="119"/>
      <c r="T55" s="119"/>
      <c r="U55" s="119"/>
      <c r="Z55"/>
      <c r="AA55" s="149" t="str">
        <f>IF($AE55="","",COUNTIF($AO$18:$AO55,AA$17))</f>
        <v/>
      </c>
      <c r="AB55" s="149" t="str">
        <f>IF($AE55="","",COUNTIF($AO$18:$AO55,AB$17))</f>
        <v/>
      </c>
      <c r="AC55" s="149" t="str">
        <f>IF($AE55="","",COUNTIF($AO$18:$AO55,AC$17))</f>
        <v/>
      </c>
      <c r="AD55" s="149" t="str">
        <f>IF($AE55="","",COUNTIF($AO$18:$AO55,AD$17))</f>
        <v/>
      </c>
      <c r="AE55" s="107" t="str">
        <f t="shared" si="13"/>
        <v/>
      </c>
      <c r="AF55" s="108" t="str">
        <f t="shared" si="9"/>
        <v/>
      </c>
      <c r="AG55" s="38" t="str">
        <f t="shared" si="14"/>
        <v/>
      </c>
      <c r="AH55" s="108" t="str">
        <f t="shared" si="15"/>
        <v/>
      </c>
      <c r="AI55" s="108" t="str">
        <f t="shared" si="16"/>
        <v/>
      </c>
      <c r="AJ55" s="108" t="str">
        <f t="shared" si="17"/>
        <v/>
      </c>
      <c r="AK55" s="108" t="str">
        <f t="shared" si="18"/>
        <v/>
      </c>
      <c r="AL55" s="108" t="str">
        <f t="shared" si="19"/>
        <v/>
      </c>
      <c r="AM55" s="108" t="str">
        <f t="shared" si="10"/>
        <v/>
      </c>
      <c r="AN55" s="108" t="str">
        <f t="shared" si="11"/>
        <v/>
      </c>
      <c r="AO55" s="109" t="str">
        <f t="shared" si="12"/>
        <v/>
      </c>
      <c r="AQ55">
        <f>種目情報!A38</f>
        <v>0</v>
      </c>
      <c r="AR55">
        <f>種目情報!B38</f>
        <v>0</v>
      </c>
      <c r="AS55">
        <f>種目情報!C38</f>
        <v>0</v>
      </c>
    </row>
    <row r="56" spans="1:45" x14ac:dyDescent="0.4">
      <c r="A56">
        <v>39</v>
      </c>
      <c r="B56" t="str">
        <f>IFERROR(IF(B55=手順3!$A$11,"",IF(B55&lt;=100,IF(手順2!A50=手順５!A56,手順５!A56,手順3!$A$12),B55+1)),"")</f>
        <v/>
      </c>
      <c r="C56" s="10" t="str">
        <f>IFERROR(VLOOKUP($B56,手順2!$A$12:$T$107,C$1,FALSE),"")&amp;IFERROR(VLOOKUP($B56,手順3!$A$12:$U$107,C$1,FALSE),"")</f>
        <v/>
      </c>
      <c r="D56" s="10" t="str">
        <f>IFERROR(VLOOKUP($B56,手順2!$A$12:$T$107,D$1,FALSE),"")&amp;IFERROR(VLOOKUP($B56,手順3!$A$12:$U$107,D$1,FALSE),"")</f>
        <v/>
      </c>
      <c r="E56" s="10" t="str">
        <f>IFERROR(VLOOKUP($B56,手順2!$A$12:$T$107,E$1,FALSE),"")&amp;IFERROR(VLOOKUP($B56,手順3!$A$12:$U$107,E$1,FALSE),"")</f>
        <v/>
      </c>
      <c r="F56" s="10" t="str">
        <f>IFERROR(VLOOKUP($B56,手順2!$A$12:$T$107,F$1,FALSE),"")&amp;IFERROR(VLOOKUP($B56,手順3!$A$12:$U$107,F$1,FALSE),"")</f>
        <v/>
      </c>
      <c r="G56" s="10" t="str">
        <f>IFERROR(VLOOKUP($B56,手順2!$A$12:$T$107,G$1,FALSE),"")&amp;IFERROR(VLOOKUP($B56,手順3!$A$12:$U$107,G$1,FALSE),"")</f>
        <v/>
      </c>
      <c r="H56" s="10" t="str">
        <f>IFERROR(VLOOKUP($B56,手順2!$A$12:$T$107,H$1,FALSE),"")&amp;IFERROR(VLOOKUP($B56,手順3!$A$12:$U$107,H$1,FALSE),"")</f>
        <v/>
      </c>
      <c r="I56" s="10" t="str">
        <f>IFERROR(VLOOKUP($B56,手順2!$A$12:$T$107,I$1,FALSE),"")&amp;IFERROR(VLOOKUP($B56,手順3!$A$12:$U$107,I$1,FALSE),"")</f>
        <v/>
      </c>
      <c r="J56" s="88" t="str">
        <f>IFERROR(VLOOKUP($B56,手順2!$A$12:$P$107,J$1,FALSE),"")&amp;IFERROR(VLOOKUP($B56,手順3!$A$12:$U$107,J$1,FALSE),"")</f>
        <v/>
      </c>
      <c r="K56" s="141" t="str">
        <f>IF(J56="","",IF(IFERROR(VLOOKUP($B56,手順2!$A$12:$P$107,K$1,FALSE),"")&amp;IFERROR(VLOOKUP($B56,手順3!$A$12:$U$107,K$1,FALSE),"")="",0,IFERROR(VLOOKUP($B56,手順2!$A$12:$P$107,K$1,FALSE),"")&amp;IFERROR(VLOOKUP($B56,手順3!$A$12:$U$107,K$1,FALSE),"")))</f>
        <v/>
      </c>
      <c r="L56" s="141" t="str">
        <f>IF(K56="","",IF(IFERROR(VLOOKUP($B56,手順2!$A$12:$P$107,L$1,FALSE),"")&amp;IFERROR(VLOOKUP($B56,手順3!$A$12:$U$107,L$1,FALSE),"")="",0,IFERROR(VLOOKUP($B56,手順2!$A$12:$P$107,L$1,FALSE),"")&amp;IFERROR(VLOOKUP($B56,手順3!$A$12:$U$107,L$1,FALSE),"")))</f>
        <v/>
      </c>
      <c r="M56" s="141" t="str">
        <f>IF(L56="","",IF(IFERROR(VLOOKUP($B56,手順2!$A$12:$P$107,M$1,FALSE),"")&amp;IFERROR(VLOOKUP($B56,手順3!$A$12:$U$107,M$1,FALSE),"")="",0,IFERROR(VLOOKUP($B56,手順2!$A$12:$P$107,M$1,FALSE),"")&amp;IFERROR(VLOOKUP($B56,手順3!$A$12:$U$107,M$1,FALSE),"")))</f>
        <v/>
      </c>
      <c r="N56" s="88" t="str">
        <f>IFERROR(VLOOKUP($B56,手順2!$A$12:$P$107,N$1,FALSE),"")&amp;IFERROR(VLOOKUP($B56,手順3!$A$12:$U$107,N$1,FALSE),"")</f>
        <v/>
      </c>
      <c r="O56" s="141" t="str">
        <f>IF(N56="","",IF(IFERROR(VLOOKUP($B56,手順2!$A$12:$P$107,O$1,FALSE),"")&amp;IFERROR(VLOOKUP($B56,手順3!$A$12:$U$107,O$1,FALSE),"")="",0,IFERROR(VLOOKUP($B56,手順2!$A$12:$P$107,O$1,FALSE),"")&amp;IFERROR(VLOOKUP($B56,手順3!$A$12:$U$107,O$1,FALSE),"")))</f>
        <v/>
      </c>
      <c r="P56" s="141" t="str">
        <f>IF(O56="","",IF(IFERROR(VLOOKUP($B56,手順2!$A$12:$P$107,P$1,FALSE),"")&amp;IFERROR(VLOOKUP($B56,手順3!$A$12:$U$107,P$1,FALSE),"")="",0,IFERROR(VLOOKUP($B56,手順2!$A$12:$P$107,P$1,FALSE),"")&amp;IFERROR(VLOOKUP($B56,手順3!$A$12:$U$107,P$1,FALSE),"")))</f>
        <v/>
      </c>
      <c r="Q56" s="141" t="str">
        <f>IF(P56="","",IF(IFERROR(VLOOKUP($B56,手順2!$A$12:$P$107,Q$1,FALSE),"")&amp;IFERROR(VLOOKUP($B56,手順3!$A$12:$U$107,Q$1,FALSE),"")="",0,IFERROR(VLOOKUP($B56,手順2!$A$12:$P$107,Q$1,FALSE),"")&amp;IFERROR(VLOOKUP($B56,手順3!$A$12:$U$107,Q$1,FALSE),"")))</f>
        <v/>
      </c>
      <c r="R56" s="88" t="str">
        <f>IFERROR(VLOOKUP($B56,手順2!$A$12:$Q$107,R$1,FALSE),"")&amp;IFERROR(VLOOKUP($B56,手順3!$A$12:$U$107,R$1,FALSE),"")</f>
        <v/>
      </c>
      <c r="S56" s="119"/>
      <c r="T56" s="119"/>
      <c r="U56" s="119"/>
      <c r="Z56"/>
      <c r="AA56" s="149" t="str">
        <f>IF($AE56="","",COUNTIF($AO$18:$AO56,AA$17))</f>
        <v/>
      </c>
      <c r="AB56" s="149" t="str">
        <f>IF($AE56="","",COUNTIF($AO$18:$AO56,AB$17))</f>
        <v/>
      </c>
      <c r="AC56" s="149" t="str">
        <f>IF($AE56="","",COUNTIF($AO$18:$AO56,AC$17))</f>
        <v/>
      </c>
      <c r="AD56" s="149" t="str">
        <f>IF($AE56="","",COUNTIF($AO$18:$AO56,AD$17))</f>
        <v/>
      </c>
      <c r="AE56" s="107" t="str">
        <f t="shared" si="13"/>
        <v/>
      </c>
      <c r="AF56" s="108" t="str">
        <f t="shared" si="9"/>
        <v/>
      </c>
      <c r="AG56" s="38" t="str">
        <f t="shared" si="14"/>
        <v/>
      </c>
      <c r="AH56" s="108" t="str">
        <f t="shared" si="15"/>
        <v/>
      </c>
      <c r="AI56" s="108" t="str">
        <f t="shared" si="16"/>
        <v/>
      </c>
      <c r="AJ56" s="108" t="str">
        <f t="shared" si="17"/>
        <v/>
      </c>
      <c r="AK56" s="108" t="str">
        <f t="shared" si="18"/>
        <v/>
      </c>
      <c r="AL56" s="108" t="str">
        <f t="shared" si="19"/>
        <v/>
      </c>
      <c r="AM56" s="108" t="str">
        <f t="shared" si="10"/>
        <v/>
      </c>
      <c r="AN56" s="108" t="str">
        <f t="shared" si="11"/>
        <v/>
      </c>
      <c r="AO56" s="109" t="str">
        <f t="shared" si="12"/>
        <v/>
      </c>
      <c r="AQ56">
        <f>種目情報!A39</f>
        <v>0</v>
      </c>
      <c r="AR56">
        <f>種目情報!B39</f>
        <v>0</v>
      </c>
      <c r="AS56">
        <f>種目情報!C39</f>
        <v>0</v>
      </c>
    </row>
    <row r="57" spans="1:45" x14ac:dyDescent="0.4">
      <c r="A57">
        <v>40</v>
      </c>
      <c r="B57" t="str">
        <f>IFERROR(IF(B56=手順3!$A$11,"",IF(B56&lt;=100,IF(手順2!A51=手順５!A57,手順５!A57,手順3!$A$12),B56+1)),"")</f>
        <v/>
      </c>
      <c r="C57" s="10" t="str">
        <f>IFERROR(VLOOKUP($B57,手順2!$A$12:$T$107,C$1,FALSE),"")&amp;IFERROR(VLOOKUP($B57,手順3!$A$12:$U$107,C$1,FALSE),"")</f>
        <v/>
      </c>
      <c r="D57" s="10" t="str">
        <f>IFERROR(VLOOKUP($B57,手順2!$A$12:$T$107,D$1,FALSE),"")&amp;IFERROR(VLOOKUP($B57,手順3!$A$12:$U$107,D$1,FALSE),"")</f>
        <v/>
      </c>
      <c r="E57" s="10" t="str">
        <f>IFERROR(VLOOKUP($B57,手順2!$A$12:$T$107,E$1,FALSE),"")&amp;IFERROR(VLOOKUP($B57,手順3!$A$12:$U$107,E$1,FALSE),"")</f>
        <v/>
      </c>
      <c r="F57" s="10" t="str">
        <f>IFERROR(VLOOKUP($B57,手順2!$A$12:$T$107,F$1,FALSE),"")&amp;IFERROR(VLOOKUP($B57,手順3!$A$12:$U$107,F$1,FALSE),"")</f>
        <v/>
      </c>
      <c r="G57" s="10" t="str">
        <f>IFERROR(VLOOKUP($B57,手順2!$A$12:$T$107,G$1,FALSE),"")&amp;IFERROR(VLOOKUP($B57,手順3!$A$12:$U$107,G$1,FALSE),"")</f>
        <v/>
      </c>
      <c r="H57" s="10" t="str">
        <f>IFERROR(VLOOKUP($B57,手順2!$A$12:$T$107,H$1,FALSE),"")&amp;IFERROR(VLOOKUP($B57,手順3!$A$12:$U$107,H$1,FALSE),"")</f>
        <v/>
      </c>
      <c r="I57" s="10" t="str">
        <f>IFERROR(VLOOKUP($B57,手順2!$A$12:$T$107,I$1,FALSE),"")&amp;IFERROR(VLOOKUP($B57,手順3!$A$12:$U$107,I$1,FALSE),"")</f>
        <v/>
      </c>
      <c r="J57" s="88" t="str">
        <f>IFERROR(VLOOKUP($B57,手順2!$A$12:$P$107,J$1,FALSE),"")&amp;IFERROR(VLOOKUP($B57,手順3!$A$12:$U$107,J$1,FALSE),"")</f>
        <v/>
      </c>
      <c r="K57" s="141" t="str">
        <f>IF(J57="","",IF(IFERROR(VLOOKUP($B57,手順2!$A$12:$P$107,K$1,FALSE),"")&amp;IFERROR(VLOOKUP($B57,手順3!$A$12:$U$107,K$1,FALSE),"")="",0,IFERROR(VLOOKUP($B57,手順2!$A$12:$P$107,K$1,FALSE),"")&amp;IFERROR(VLOOKUP($B57,手順3!$A$12:$U$107,K$1,FALSE),"")))</f>
        <v/>
      </c>
      <c r="L57" s="141" t="str">
        <f>IF(K57="","",IF(IFERROR(VLOOKUP($B57,手順2!$A$12:$P$107,L$1,FALSE),"")&amp;IFERROR(VLOOKUP($B57,手順3!$A$12:$U$107,L$1,FALSE),"")="",0,IFERROR(VLOOKUP($B57,手順2!$A$12:$P$107,L$1,FALSE),"")&amp;IFERROR(VLOOKUP($B57,手順3!$A$12:$U$107,L$1,FALSE),"")))</f>
        <v/>
      </c>
      <c r="M57" s="141" t="str">
        <f>IF(L57="","",IF(IFERROR(VLOOKUP($B57,手順2!$A$12:$P$107,M$1,FALSE),"")&amp;IFERROR(VLOOKUP($B57,手順3!$A$12:$U$107,M$1,FALSE),"")="",0,IFERROR(VLOOKUP($B57,手順2!$A$12:$P$107,M$1,FALSE),"")&amp;IFERROR(VLOOKUP($B57,手順3!$A$12:$U$107,M$1,FALSE),"")))</f>
        <v/>
      </c>
      <c r="N57" s="88" t="str">
        <f>IFERROR(VLOOKUP($B57,手順2!$A$12:$P$107,N$1,FALSE),"")&amp;IFERROR(VLOOKUP($B57,手順3!$A$12:$U$107,N$1,FALSE),"")</f>
        <v/>
      </c>
      <c r="O57" s="141" t="str">
        <f>IF(N57="","",IF(IFERROR(VLOOKUP($B57,手順2!$A$12:$P$107,O$1,FALSE),"")&amp;IFERROR(VLOOKUP($B57,手順3!$A$12:$U$107,O$1,FALSE),"")="",0,IFERROR(VLOOKUP($B57,手順2!$A$12:$P$107,O$1,FALSE),"")&amp;IFERROR(VLOOKUP($B57,手順3!$A$12:$U$107,O$1,FALSE),"")))</f>
        <v/>
      </c>
      <c r="P57" s="141" t="str">
        <f>IF(O57="","",IF(IFERROR(VLOOKUP($B57,手順2!$A$12:$P$107,P$1,FALSE),"")&amp;IFERROR(VLOOKUP($B57,手順3!$A$12:$U$107,P$1,FALSE),"")="",0,IFERROR(VLOOKUP($B57,手順2!$A$12:$P$107,P$1,FALSE),"")&amp;IFERROR(VLOOKUP($B57,手順3!$A$12:$U$107,P$1,FALSE),"")))</f>
        <v/>
      </c>
      <c r="Q57" s="141" t="str">
        <f>IF(P57="","",IF(IFERROR(VLOOKUP($B57,手順2!$A$12:$P$107,Q$1,FALSE),"")&amp;IFERROR(VLOOKUP($B57,手順3!$A$12:$U$107,Q$1,FALSE),"")="",0,IFERROR(VLOOKUP($B57,手順2!$A$12:$P$107,Q$1,FALSE),"")&amp;IFERROR(VLOOKUP($B57,手順3!$A$12:$U$107,Q$1,FALSE),"")))</f>
        <v/>
      </c>
      <c r="R57" s="88" t="str">
        <f>IFERROR(VLOOKUP($B57,手順2!$A$12:$Q$107,R$1,FALSE),"")&amp;IFERROR(VLOOKUP($B57,手順3!$A$12:$U$107,R$1,FALSE),"")</f>
        <v/>
      </c>
      <c r="S57" s="119"/>
      <c r="T57" s="119"/>
      <c r="U57" s="119"/>
      <c r="Z57"/>
      <c r="AA57" s="149" t="str">
        <f>IF($AE57="","",COUNTIF($AO$18:$AO57,AA$17))</f>
        <v/>
      </c>
      <c r="AB57" s="149" t="str">
        <f>IF($AE57="","",COUNTIF($AO$18:$AO57,AB$17))</f>
        <v/>
      </c>
      <c r="AC57" s="149" t="str">
        <f>IF($AE57="","",COUNTIF($AO$18:$AO57,AC$17))</f>
        <v/>
      </c>
      <c r="AD57" s="149" t="str">
        <f>IF($AE57="","",COUNTIF($AO$18:$AO57,AD$17))</f>
        <v/>
      </c>
      <c r="AE57" s="107" t="str">
        <f t="shared" si="13"/>
        <v/>
      </c>
      <c r="AF57" s="108" t="str">
        <f t="shared" si="9"/>
        <v/>
      </c>
      <c r="AG57" s="38" t="str">
        <f t="shared" si="14"/>
        <v/>
      </c>
      <c r="AH57" s="108" t="str">
        <f t="shared" si="15"/>
        <v/>
      </c>
      <c r="AI57" s="108" t="str">
        <f t="shared" si="16"/>
        <v/>
      </c>
      <c r="AJ57" s="108" t="str">
        <f t="shared" si="17"/>
        <v/>
      </c>
      <c r="AK57" s="108" t="str">
        <f t="shared" si="18"/>
        <v/>
      </c>
      <c r="AL57" s="108" t="str">
        <f t="shared" si="19"/>
        <v/>
      </c>
      <c r="AM57" s="108" t="str">
        <f t="shared" si="10"/>
        <v/>
      </c>
      <c r="AN57" s="108" t="str">
        <f t="shared" si="11"/>
        <v/>
      </c>
      <c r="AO57" s="109" t="str">
        <f t="shared" si="12"/>
        <v/>
      </c>
      <c r="AQ57">
        <f>種目情報!A40</f>
        <v>0</v>
      </c>
      <c r="AR57">
        <f>種目情報!B40</f>
        <v>0</v>
      </c>
      <c r="AS57">
        <f>種目情報!C40</f>
        <v>0</v>
      </c>
    </row>
    <row r="58" spans="1:45" x14ac:dyDescent="0.4">
      <c r="A58">
        <v>41</v>
      </c>
      <c r="B58" t="str">
        <f>IFERROR(IF(B57=手順3!$A$11,"",IF(B57&lt;=100,IF(手順2!A52=手順５!A58,手順５!A58,手順3!$A$12),B57+1)),"")</f>
        <v/>
      </c>
      <c r="C58" s="10" t="str">
        <f>IFERROR(VLOOKUP($B58,手順2!$A$12:$T$107,C$1,FALSE),"")&amp;IFERROR(VLOOKUP($B58,手順3!$A$12:$U$107,C$1,FALSE),"")</f>
        <v/>
      </c>
      <c r="D58" s="10" t="str">
        <f>IFERROR(VLOOKUP($B58,手順2!$A$12:$T$107,D$1,FALSE),"")&amp;IFERROR(VLOOKUP($B58,手順3!$A$12:$U$107,D$1,FALSE),"")</f>
        <v/>
      </c>
      <c r="E58" s="10" t="str">
        <f>IFERROR(VLOOKUP($B58,手順2!$A$12:$T$107,E$1,FALSE),"")&amp;IFERROR(VLOOKUP($B58,手順3!$A$12:$U$107,E$1,FALSE),"")</f>
        <v/>
      </c>
      <c r="F58" s="10" t="str">
        <f>IFERROR(VLOOKUP($B58,手順2!$A$12:$T$107,F$1,FALSE),"")&amp;IFERROR(VLOOKUP($B58,手順3!$A$12:$U$107,F$1,FALSE),"")</f>
        <v/>
      </c>
      <c r="G58" s="10" t="str">
        <f>IFERROR(VLOOKUP($B58,手順2!$A$12:$T$107,G$1,FALSE),"")&amp;IFERROR(VLOOKUP($B58,手順3!$A$12:$U$107,G$1,FALSE),"")</f>
        <v/>
      </c>
      <c r="H58" s="10" t="str">
        <f>IFERROR(VLOOKUP($B58,手順2!$A$12:$T$107,H$1,FALSE),"")&amp;IFERROR(VLOOKUP($B58,手順3!$A$12:$U$107,H$1,FALSE),"")</f>
        <v/>
      </c>
      <c r="I58" s="10" t="str">
        <f>IFERROR(VLOOKUP($B58,手順2!$A$12:$T$107,I$1,FALSE),"")&amp;IFERROR(VLOOKUP($B58,手順3!$A$12:$U$107,I$1,FALSE),"")</f>
        <v/>
      </c>
      <c r="J58" s="88" t="str">
        <f>IFERROR(VLOOKUP($B58,手順2!$A$12:$P$107,J$1,FALSE),"")&amp;IFERROR(VLOOKUP($B58,手順3!$A$12:$U$107,J$1,FALSE),"")</f>
        <v/>
      </c>
      <c r="K58" s="141" t="str">
        <f>IF(J58="","",IF(IFERROR(VLOOKUP($B58,手順2!$A$12:$P$107,K$1,FALSE),"")&amp;IFERROR(VLOOKUP($B58,手順3!$A$12:$U$107,K$1,FALSE),"")="",0,IFERROR(VLOOKUP($B58,手順2!$A$12:$P$107,K$1,FALSE),"")&amp;IFERROR(VLOOKUP($B58,手順3!$A$12:$U$107,K$1,FALSE),"")))</f>
        <v/>
      </c>
      <c r="L58" s="141" t="str">
        <f>IF(K58="","",IF(IFERROR(VLOOKUP($B58,手順2!$A$12:$P$107,L$1,FALSE),"")&amp;IFERROR(VLOOKUP($B58,手順3!$A$12:$U$107,L$1,FALSE),"")="",0,IFERROR(VLOOKUP($B58,手順2!$A$12:$P$107,L$1,FALSE),"")&amp;IFERROR(VLOOKUP($B58,手順3!$A$12:$U$107,L$1,FALSE),"")))</f>
        <v/>
      </c>
      <c r="M58" s="141" t="str">
        <f>IF(L58="","",IF(IFERROR(VLOOKUP($B58,手順2!$A$12:$P$107,M$1,FALSE),"")&amp;IFERROR(VLOOKUP($B58,手順3!$A$12:$U$107,M$1,FALSE),"")="",0,IFERROR(VLOOKUP($B58,手順2!$A$12:$P$107,M$1,FALSE),"")&amp;IFERROR(VLOOKUP($B58,手順3!$A$12:$U$107,M$1,FALSE),"")))</f>
        <v/>
      </c>
      <c r="N58" s="88" t="str">
        <f>IFERROR(VLOOKUP($B58,手順2!$A$12:$P$107,N$1,FALSE),"")&amp;IFERROR(VLOOKUP($B58,手順3!$A$12:$U$107,N$1,FALSE),"")</f>
        <v/>
      </c>
      <c r="O58" s="141" t="str">
        <f>IF(N58="","",IF(IFERROR(VLOOKUP($B58,手順2!$A$12:$P$107,O$1,FALSE),"")&amp;IFERROR(VLOOKUP($B58,手順3!$A$12:$U$107,O$1,FALSE),"")="",0,IFERROR(VLOOKUP($B58,手順2!$A$12:$P$107,O$1,FALSE),"")&amp;IFERROR(VLOOKUP($B58,手順3!$A$12:$U$107,O$1,FALSE),"")))</f>
        <v/>
      </c>
      <c r="P58" s="141" t="str">
        <f>IF(O58="","",IF(IFERROR(VLOOKUP($B58,手順2!$A$12:$P$107,P$1,FALSE),"")&amp;IFERROR(VLOOKUP($B58,手順3!$A$12:$U$107,P$1,FALSE),"")="",0,IFERROR(VLOOKUP($B58,手順2!$A$12:$P$107,P$1,FALSE),"")&amp;IFERROR(VLOOKUP($B58,手順3!$A$12:$U$107,P$1,FALSE),"")))</f>
        <v/>
      </c>
      <c r="Q58" s="141" t="str">
        <f>IF(P58="","",IF(IFERROR(VLOOKUP($B58,手順2!$A$12:$P$107,Q$1,FALSE),"")&amp;IFERROR(VLOOKUP($B58,手順3!$A$12:$U$107,Q$1,FALSE),"")="",0,IFERROR(VLOOKUP($B58,手順2!$A$12:$P$107,Q$1,FALSE),"")&amp;IFERROR(VLOOKUP($B58,手順3!$A$12:$U$107,Q$1,FALSE),"")))</f>
        <v/>
      </c>
      <c r="R58" s="88" t="str">
        <f>IFERROR(VLOOKUP($B58,手順2!$A$12:$Q$107,R$1,FALSE),"")&amp;IFERROR(VLOOKUP($B58,手順3!$A$12:$U$107,R$1,FALSE),"")</f>
        <v/>
      </c>
      <c r="S58" s="119"/>
      <c r="T58" s="119"/>
      <c r="U58" s="119"/>
      <c r="Z58"/>
      <c r="AA58" s="149" t="str">
        <f>IF($AE58="","",COUNTIF($AO$18:$AO58,AA$17))</f>
        <v/>
      </c>
      <c r="AB58" s="149" t="str">
        <f>IF($AE58="","",COUNTIF($AO$18:$AO58,AB$17))</f>
        <v/>
      </c>
      <c r="AC58" s="149" t="str">
        <f>IF($AE58="","",COUNTIF($AO$18:$AO58,AC$17))</f>
        <v/>
      </c>
      <c r="AD58" s="149" t="str">
        <f>IF($AE58="","",COUNTIF($AO$18:$AO58,AD$17))</f>
        <v/>
      </c>
      <c r="AE58" s="107" t="str">
        <f t="shared" si="13"/>
        <v/>
      </c>
      <c r="AF58" s="108" t="str">
        <f t="shared" si="9"/>
        <v/>
      </c>
      <c r="AG58" s="38" t="str">
        <f t="shared" si="14"/>
        <v/>
      </c>
      <c r="AH58" s="108" t="str">
        <f t="shared" si="15"/>
        <v/>
      </c>
      <c r="AI58" s="108" t="str">
        <f t="shared" si="16"/>
        <v/>
      </c>
      <c r="AJ58" s="108" t="str">
        <f t="shared" si="17"/>
        <v/>
      </c>
      <c r="AK58" s="108" t="str">
        <f t="shared" si="18"/>
        <v/>
      </c>
      <c r="AL58" s="108" t="str">
        <f t="shared" si="19"/>
        <v/>
      </c>
      <c r="AM58" s="108" t="str">
        <f t="shared" si="10"/>
        <v/>
      </c>
      <c r="AN58" s="108" t="str">
        <f t="shared" si="11"/>
        <v/>
      </c>
      <c r="AO58" s="109" t="str">
        <f t="shared" si="12"/>
        <v/>
      </c>
      <c r="AQ58">
        <f>種目情報!A41</f>
        <v>0</v>
      </c>
      <c r="AR58">
        <f>種目情報!B41</f>
        <v>0</v>
      </c>
      <c r="AS58">
        <f>種目情報!C41</f>
        <v>0</v>
      </c>
    </row>
    <row r="59" spans="1:45" x14ac:dyDescent="0.4">
      <c r="A59">
        <v>42</v>
      </c>
      <c r="B59" t="str">
        <f>IFERROR(IF(B58=手順3!$A$11,"",IF(B58&lt;=100,IF(手順2!A53=手順５!A59,手順５!A59,手順3!$A$12),B58+1)),"")</f>
        <v/>
      </c>
      <c r="C59" s="10" t="str">
        <f>IFERROR(VLOOKUP($B59,手順2!$A$12:$T$107,C$1,FALSE),"")&amp;IFERROR(VLOOKUP($B59,手順3!$A$12:$U$107,C$1,FALSE),"")</f>
        <v/>
      </c>
      <c r="D59" s="10" t="str">
        <f>IFERROR(VLOOKUP($B59,手順2!$A$12:$T$107,D$1,FALSE),"")&amp;IFERROR(VLOOKUP($B59,手順3!$A$12:$U$107,D$1,FALSE),"")</f>
        <v/>
      </c>
      <c r="E59" s="10" t="str">
        <f>IFERROR(VLOOKUP($B59,手順2!$A$12:$T$107,E$1,FALSE),"")&amp;IFERROR(VLOOKUP($B59,手順3!$A$12:$U$107,E$1,FALSE),"")</f>
        <v/>
      </c>
      <c r="F59" s="10" t="str">
        <f>IFERROR(VLOOKUP($B59,手順2!$A$12:$T$107,F$1,FALSE),"")&amp;IFERROR(VLOOKUP($B59,手順3!$A$12:$U$107,F$1,FALSE),"")</f>
        <v/>
      </c>
      <c r="G59" s="10" t="str">
        <f>IFERROR(VLOOKUP($B59,手順2!$A$12:$T$107,G$1,FALSE),"")&amp;IFERROR(VLOOKUP($B59,手順3!$A$12:$U$107,G$1,FALSE),"")</f>
        <v/>
      </c>
      <c r="H59" s="10" t="str">
        <f>IFERROR(VLOOKUP($B59,手順2!$A$12:$T$107,H$1,FALSE),"")&amp;IFERROR(VLOOKUP($B59,手順3!$A$12:$U$107,H$1,FALSE),"")</f>
        <v/>
      </c>
      <c r="I59" s="10" t="str">
        <f>IFERROR(VLOOKUP($B59,手順2!$A$12:$T$107,I$1,FALSE),"")&amp;IFERROR(VLOOKUP($B59,手順3!$A$12:$U$107,I$1,FALSE),"")</f>
        <v/>
      </c>
      <c r="J59" s="88" t="str">
        <f>IFERROR(VLOOKUP($B59,手順2!$A$12:$P$107,J$1,FALSE),"")&amp;IFERROR(VLOOKUP($B59,手順3!$A$12:$U$107,J$1,FALSE),"")</f>
        <v/>
      </c>
      <c r="K59" s="141" t="str">
        <f>IF(J59="","",IF(IFERROR(VLOOKUP($B59,手順2!$A$12:$P$107,K$1,FALSE),"")&amp;IFERROR(VLOOKUP($B59,手順3!$A$12:$U$107,K$1,FALSE),"")="",0,IFERROR(VLOOKUP($B59,手順2!$A$12:$P$107,K$1,FALSE),"")&amp;IFERROR(VLOOKUP($B59,手順3!$A$12:$U$107,K$1,FALSE),"")))</f>
        <v/>
      </c>
      <c r="L59" s="141" t="str">
        <f>IF(K59="","",IF(IFERROR(VLOOKUP($B59,手順2!$A$12:$P$107,L$1,FALSE),"")&amp;IFERROR(VLOOKUP($B59,手順3!$A$12:$U$107,L$1,FALSE),"")="",0,IFERROR(VLOOKUP($B59,手順2!$A$12:$P$107,L$1,FALSE),"")&amp;IFERROR(VLOOKUP($B59,手順3!$A$12:$U$107,L$1,FALSE),"")))</f>
        <v/>
      </c>
      <c r="M59" s="141" t="str">
        <f>IF(L59="","",IF(IFERROR(VLOOKUP($B59,手順2!$A$12:$P$107,M$1,FALSE),"")&amp;IFERROR(VLOOKUP($B59,手順3!$A$12:$U$107,M$1,FALSE),"")="",0,IFERROR(VLOOKUP($B59,手順2!$A$12:$P$107,M$1,FALSE),"")&amp;IFERROR(VLOOKUP($B59,手順3!$A$12:$U$107,M$1,FALSE),"")))</f>
        <v/>
      </c>
      <c r="N59" s="88" t="str">
        <f>IFERROR(VLOOKUP($B59,手順2!$A$12:$P$107,N$1,FALSE),"")&amp;IFERROR(VLOOKUP($B59,手順3!$A$12:$U$107,N$1,FALSE),"")</f>
        <v/>
      </c>
      <c r="O59" s="141" t="str">
        <f>IF(N59="","",IF(IFERROR(VLOOKUP($B59,手順2!$A$12:$P$107,O$1,FALSE),"")&amp;IFERROR(VLOOKUP($B59,手順3!$A$12:$U$107,O$1,FALSE),"")="",0,IFERROR(VLOOKUP($B59,手順2!$A$12:$P$107,O$1,FALSE),"")&amp;IFERROR(VLOOKUP($B59,手順3!$A$12:$U$107,O$1,FALSE),"")))</f>
        <v/>
      </c>
      <c r="P59" s="141" t="str">
        <f>IF(O59="","",IF(IFERROR(VLOOKUP($B59,手順2!$A$12:$P$107,P$1,FALSE),"")&amp;IFERROR(VLOOKUP($B59,手順3!$A$12:$U$107,P$1,FALSE),"")="",0,IFERROR(VLOOKUP($B59,手順2!$A$12:$P$107,P$1,FALSE),"")&amp;IFERROR(VLOOKUP($B59,手順3!$A$12:$U$107,P$1,FALSE),"")))</f>
        <v/>
      </c>
      <c r="Q59" s="141" t="str">
        <f>IF(P59="","",IF(IFERROR(VLOOKUP($B59,手順2!$A$12:$P$107,Q$1,FALSE),"")&amp;IFERROR(VLOOKUP($B59,手順3!$A$12:$U$107,Q$1,FALSE),"")="",0,IFERROR(VLOOKUP($B59,手順2!$A$12:$P$107,Q$1,FALSE),"")&amp;IFERROR(VLOOKUP($B59,手順3!$A$12:$U$107,Q$1,FALSE),"")))</f>
        <v/>
      </c>
      <c r="R59" s="88" t="str">
        <f>IFERROR(VLOOKUP($B59,手順2!$A$12:$Q$107,R$1,FALSE),"")&amp;IFERROR(VLOOKUP($B59,手順3!$A$12:$U$107,R$1,FALSE),"")</f>
        <v/>
      </c>
      <c r="S59" s="119"/>
      <c r="T59" s="119"/>
      <c r="U59" s="119"/>
      <c r="Z59"/>
      <c r="AA59" s="149" t="str">
        <f>IF($AE59="","",COUNTIF($AO$18:$AO59,AA$17))</f>
        <v/>
      </c>
      <c r="AB59" s="149" t="str">
        <f>IF($AE59="","",COUNTIF($AO$18:$AO59,AB$17))</f>
        <v/>
      </c>
      <c r="AC59" s="149" t="str">
        <f>IF($AE59="","",COUNTIF($AO$18:$AO59,AC$17))</f>
        <v/>
      </c>
      <c r="AD59" s="149" t="str">
        <f>IF($AE59="","",COUNTIF($AO$18:$AO59,AD$17))</f>
        <v/>
      </c>
      <c r="AE59" s="107" t="str">
        <f t="shared" si="13"/>
        <v/>
      </c>
      <c r="AF59" s="108" t="str">
        <f t="shared" si="9"/>
        <v/>
      </c>
      <c r="AG59" s="38" t="str">
        <f t="shared" si="14"/>
        <v/>
      </c>
      <c r="AH59" s="108" t="str">
        <f t="shared" si="15"/>
        <v/>
      </c>
      <c r="AI59" s="108" t="str">
        <f t="shared" si="16"/>
        <v/>
      </c>
      <c r="AJ59" s="108" t="str">
        <f t="shared" si="17"/>
        <v/>
      </c>
      <c r="AK59" s="108" t="str">
        <f t="shared" si="18"/>
        <v/>
      </c>
      <c r="AL59" s="108" t="str">
        <f t="shared" si="19"/>
        <v/>
      </c>
      <c r="AM59" s="108" t="str">
        <f t="shared" si="10"/>
        <v/>
      </c>
      <c r="AN59" s="108" t="str">
        <f t="shared" si="11"/>
        <v/>
      </c>
      <c r="AO59" s="109" t="str">
        <f t="shared" si="12"/>
        <v/>
      </c>
      <c r="AQ59">
        <f>種目情報!A42</f>
        <v>0</v>
      </c>
      <c r="AR59">
        <f>種目情報!B42</f>
        <v>0</v>
      </c>
      <c r="AS59">
        <f>種目情報!C42</f>
        <v>0</v>
      </c>
    </row>
    <row r="60" spans="1:45" x14ac:dyDescent="0.4">
      <c r="A60">
        <v>43</v>
      </c>
      <c r="B60" t="str">
        <f>IFERROR(IF(B59=手順3!$A$11,"",IF(B59&lt;=100,IF(手順2!A54=手順５!A60,手順５!A60,手順3!$A$12),B59+1)),"")</f>
        <v/>
      </c>
      <c r="C60" s="10" t="str">
        <f>IFERROR(VLOOKUP($B60,手順2!$A$12:$T$107,C$1,FALSE),"")&amp;IFERROR(VLOOKUP($B60,手順3!$A$12:$U$107,C$1,FALSE),"")</f>
        <v/>
      </c>
      <c r="D60" s="10" t="str">
        <f>IFERROR(VLOOKUP($B60,手順2!$A$12:$T$107,D$1,FALSE),"")&amp;IFERROR(VLOOKUP($B60,手順3!$A$12:$U$107,D$1,FALSE),"")</f>
        <v/>
      </c>
      <c r="E60" s="10" t="str">
        <f>IFERROR(VLOOKUP($B60,手順2!$A$12:$T$107,E$1,FALSE),"")&amp;IFERROR(VLOOKUP($B60,手順3!$A$12:$U$107,E$1,FALSE),"")</f>
        <v/>
      </c>
      <c r="F60" s="10" t="str">
        <f>IFERROR(VLOOKUP($B60,手順2!$A$12:$T$107,F$1,FALSE),"")&amp;IFERROR(VLOOKUP($B60,手順3!$A$12:$U$107,F$1,FALSE),"")</f>
        <v/>
      </c>
      <c r="G60" s="10" t="str">
        <f>IFERROR(VLOOKUP($B60,手順2!$A$12:$T$107,G$1,FALSE),"")&amp;IFERROR(VLOOKUP($B60,手順3!$A$12:$U$107,G$1,FALSE),"")</f>
        <v/>
      </c>
      <c r="H60" s="10" t="str">
        <f>IFERROR(VLOOKUP($B60,手順2!$A$12:$T$107,H$1,FALSE),"")&amp;IFERROR(VLOOKUP($B60,手順3!$A$12:$U$107,H$1,FALSE),"")</f>
        <v/>
      </c>
      <c r="I60" s="10" t="str">
        <f>IFERROR(VLOOKUP($B60,手順2!$A$12:$T$107,I$1,FALSE),"")&amp;IFERROR(VLOOKUP($B60,手順3!$A$12:$U$107,I$1,FALSE),"")</f>
        <v/>
      </c>
      <c r="J60" s="88" t="str">
        <f>IFERROR(VLOOKUP($B60,手順2!$A$12:$P$107,J$1,FALSE),"")&amp;IFERROR(VLOOKUP($B60,手順3!$A$12:$U$107,J$1,FALSE),"")</f>
        <v/>
      </c>
      <c r="K60" s="141" t="str">
        <f>IF(J60="","",IF(IFERROR(VLOOKUP($B60,手順2!$A$12:$P$107,K$1,FALSE),"")&amp;IFERROR(VLOOKUP($B60,手順3!$A$12:$U$107,K$1,FALSE),"")="",0,IFERROR(VLOOKUP($B60,手順2!$A$12:$P$107,K$1,FALSE),"")&amp;IFERROR(VLOOKUP($B60,手順3!$A$12:$U$107,K$1,FALSE),"")))</f>
        <v/>
      </c>
      <c r="L60" s="141" t="str">
        <f>IF(K60="","",IF(IFERROR(VLOOKUP($B60,手順2!$A$12:$P$107,L$1,FALSE),"")&amp;IFERROR(VLOOKUP($B60,手順3!$A$12:$U$107,L$1,FALSE),"")="",0,IFERROR(VLOOKUP($B60,手順2!$A$12:$P$107,L$1,FALSE),"")&amp;IFERROR(VLOOKUP($B60,手順3!$A$12:$U$107,L$1,FALSE),"")))</f>
        <v/>
      </c>
      <c r="M60" s="141" t="str">
        <f>IF(L60="","",IF(IFERROR(VLOOKUP($B60,手順2!$A$12:$P$107,M$1,FALSE),"")&amp;IFERROR(VLOOKUP($B60,手順3!$A$12:$U$107,M$1,FALSE),"")="",0,IFERROR(VLOOKUP($B60,手順2!$A$12:$P$107,M$1,FALSE),"")&amp;IFERROR(VLOOKUP($B60,手順3!$A$12:$U$107,M$1,FALSE),"")))</f>
        <v/>
      </c>
      <c r="N60" s="88" t="str">
        <f>IFERROR(VLOOKUP($B60,手順2!$A$12:$P$107,N$1,FALSE),"")&amp;IFERROR(VLOOKUP($B60,手順3!$A$12:$U$107,N$1,FALSE),"")</f>
        <v/>
      </c>
      <c r="O60" s="141" t="str">
        <f>IF(N60="","",IF(IFERROR(VLOOKUP($B60,手順2!$A$12:$P$107,O$1,FALSE),"")&amp;IFERROR(VLOOKUP($B60,手順3!$A$12:$U$107,O$1,FALSE),"")="",0,IFERROR(VLOOKUP($B60,手順2!$A$12:$P$107,O$1,FALSE),"")&amp;IFERROR(VLOOKUP($B60,手順3!$A$12:$U$107,O$1,FALSE),"")))</f>
        <v/>
      </c>
      <c r="P60" s="141" t="str">
        <f>IF(O60="","",IF(IFERROR(VLOOKUP($B60,手順2!$A$12:$P$107,P$1,FALSE),"")&amp;IFERROR(VLOOKUP($B60,手順3!$A$12:$U$107,P$1,FALSE),"")="",0,IFERROR(VLOOKUP($B60,手順2!$A$12:$P$107,P$1,FALSE),"")&amp;IFERROR(VLOOKUP($B60,手順3!$A$12:$U$107,P$1,FALSE),"")))</f>
        <v/>
      </c>
      <c r="Q60" s="141" t="str">
        <f>IF(P60="","",IF(IFERROR(VLOOKUP($B60,手順2!$A$12:$P$107,Q$1,FALSE),"")&amp;IFERROR(VLOOKUP($B60,手順3!$A$12:$U$107,Q$1,FALSE),"")="",0,IFERROR(VLOOKUP($B60,手順2!$A$12:$P$107,Q$1,FALSE),"")&amp;IFERROR(VLOOKUP($B60,手順3!$A$12:$U$107,Q$1,FALSE),"")))</f>
        <v/>
      </c>
      <c r="R60" s="88" t="str">
        <f>IFERROR(VLOOKUP($B60,手順2!$A$12:$Q$107,R$1,FALSE),"")&amp;IFERROR(VLOOKUP($B60,手順3!$A$12:$U$107,R$1,FALSE),"")</f>
        <v/>
      </c>
      <c r="S60" s="119"/>
      <c r="T60" s="119"/>
      <c r="U60" s="119"/>
      <c r="Z60"/>
      <c r="AA60" s="149" t="str">
        <f>IF($AE60="","",COUNTIF($AO$18:$AO60,AA$17))</f>
        <v/>
      </c>
      <c r="AB60" s="149" t="str">
        <f>IF($AE60="","",COUNTIF($AO$18:$AO60,AB$17))</f>
        <v/>
      </c>
      <c r="AC60" s="149" t="str">
        <f>IF($AE60="","",COUNTIF($AO$18:$AO60,AC$17))</f>
        <v/>
      </c>
      <c r="AD60" s="149" t="str">
        <f>IF($AE60="","",COUNTIF($AO$18:$AO60,AD$17))</f>
        <v/>
      </c>
      <c r="AE60" s="107" t="str">
        <f t="shared" si="13"/>
        <v/>
      </c>
      <c r="AF60" s="108" t="str">
        <f t="shared" si="9"/>
        <v/>
      </c>
      <c r="AG60" s="38" t="str">
        <f t="shared" si="14"/>
        <v/>
      </c>
      <c r="AH60" s="108" t="str">
        <f t="shared" si="15"/>
        <v/>
      </c>
      <c r="AI60" s="108" t="str">
        <f t="shared" si="16"/>
        <v/>
      </c>
      <c r="AJ60" s="108" t="str">
        <f t="shared" si="17"/>
        <v/>
      </c>
      <c r="AK60" s="108" t="str">
        <f t="shared" si="18"/>
        <v/>
      </c>
      <c r="AL60" s="108" t="str">
        <f t="shared" si="19"/>
        <v/>
      </c>
      <c r="AM60" s="108" t="str">
        <f t="shared" si="10"/>
        <v/>
      </c>
      <c r="AN60" s="108" t="str">
        <f t="shared" si="11"/>
        <v/>
      </c>
      <c r="AO60" s="109" t="str">
        <f t="shared" si="12"/>
        <v/>
      </c>
      <c r="AQ60">
        <f>種目情報!A43</f>
        <v>0</v>
      </c>
      <c r="AR60">
        <f>種目情報!B43</f>
        <v>0</v>
      </c>
      <c r="AS60">
        <f>種目情報!C43</f>
        <v>0</v>
      </c>
    </row>
    <row r="61" spans="1:45" x14ac:dyDescent="0.4">
      <c r="A61">
        <v>44</v>
      </c>
      <c r="B61" t="str">
        <f>IFERROR(IF(B60=手順3!$A$11,"",IF(B60&lt;=100,IF(手順2!A55=手順５!A61,手順５!A61,手順3!$A$12),B60+1)),"")</f>
        <v/>
      </c>
      <c r="C61" s="10" t="str">
        <f>IFERROR(VLOOKUP($B61,手順2!$A$12:$T$107,C$1,FALSE),"")&amp;IFERROR(VLOOKUP($B61,手順3!$A$12:$U$107,C$1,FALSE),"")</f>
        <v/>
      </c>
      <c r="D61" s="10" t="str">
        <f>IFERROR(VLOOKUP($B61,手順2!$A$12:$T$107,D$1,FALSE),"")&amp;IFERROR(VLOOKUP($B61,手順3!$A$12:$U$107,D$1,FALSE),"")</f>
        <v/>
      </c>
      <c r="E61" s="10" t="str">
        <f>IFERROR(VLOOKUP($B61,手順2!$A$12:$T$107,E$1,FALSE),"")&amp;IFERROR(VLOOKUP($B61,手順3!$A$12:$U$107,E$1,FALSE),"")</f>
        <v/>
      </c>
      <c r="F61" s="10" t="str">
        <f>IFERROR(VLOOKUP($B61,手順2!$A$12:$T$107,F$1,FALSE),"")&amp;IFERROR(VLOOKUP($B61,手順3!$A$12:$U$107,F$1,FALSE),"")</f>
        <v/>
      </c>
      <c r="G61" s="10" t="str">
        <f>IFERROR(VLOOKUP($B61,手順2!$A$12:$T$107,G$1,FALSE),"")&amp;IFERROR(VLOOKUP($B61,手順3!$A$12:$U$107,G$1,FALSE),"")</f>
        <v/>
      </c>
      <c r="H61" s="10" t="str">
        <f>IFERROR(VLOOKUP($B61,手順2!$A$12:$T$107,H$1,FALSE),"")&amp;IFERROR(VLOOKUP($B61,手順3!$A$12:$U$107,H$1,FALSE),"")</f>
        <v/>
      </c>
      <c r="I61" s="10" t="str">
        <f>IFERROR(VLOOKUP($B61,手順2!$A$12:$T$107,I$1,FALSE),"")&amp;IFERROR(VLOOKUP($B61,手順3!$A$12:$U$107,I$1,FALSE),"")</f>
        <v/>
      </c>
      <c r="J61" s="88" t="str">
        <f>IFERROR(VLOOKUP($B61,手順2!$A$12:$P$107,J$1,FALSE),"")&amp;IFERROR(VLOOKUP($B61,手順3!$A$12:$U$107,J$1,FALSE),"")</f>
        <v/>
      </c>
      <c r="K61" s="141" t="str">
        <f>IF(J61="","",IF(IFERROR(VLOOKUP($B61,手順2!$A$12:$P$107,K$1,FALSE),"")&amp;IFERROR(VLOOKUP($B61,手順3!$A$12:$U$107,K$1,FALSE),"")="",0,IFERROR(VLOOKUP($B61,手順2!$A$12:$P$107,K$1,FALSE),"")&amp;IFERROR(VLOOKUP($B61,手順3!$A$12:$U$107,K$1,FALSE),"")))</f>
        <v/>
      </c>
      <c r="L61" s="141" t="str">
        <f>IF(K61="","",IF(IFERROR(VLOOKUP($B61,手順2!$A$12:$P$107,L$1,FALSE),"")&amp;IFERROR(VLOOKUP($B61,手順3!$A$12:$U$107,L$1,FALSE),"")="",0,IFERROR(VLOOKUP($B61,手順2!$A$12:$P$107,L$1,FALSE),"")&amp;IFERROR(VLOOKUP($B61,手順3!$A$12:$U$107,L$1,FALSE),"")))</f>
        <v/>
      </c>
      <c r="M61" s="141" t="str">
        <f>IF(L61="","",IF(IFERROR(VLOOKUP($B61,手順2!$A$12:$P$107,M$1,FALSE),"")&amp;IFERROR(VLOOKUP($B61,手順3!$A$12:$U$107,M$1,FALSE),"")="",0,IFERROR(VLOOKUP($B61,手順2!$A$12:$P$107,M$1,FALSE),"")&amp;IFERROR(VLOOKUP($B61,手順3!$A$12:$U$107,M$1,FALSE),"")))</f>
        <v/>
      </c>
      <c r="N61" s="88" t="str">
        <f>IFERROR(VLOOKUP($B61,手順2!$A$12:$P$107,N$1,FALSE),"")&amp;IFERROR(VLOOKUP($B61,手順3!$A$12:$U$107,N$1,FALSE),"")</f>
        <v/>
      </c>
      <c r="O61" s="141" t="str">
        <f>IF(N61="","",IF(IFERROR(VLOOKUP($B61,手順2!$A$12:$P$107,O$1,FALSE),"")&amp;IFERROR(VLOOKUP($B61,手順3!$A$12:$U$107,O$1,FALSE),"")="",0,IFERROR(VLOOKUP($B61,手順2!$A$12:$P$107,O$1,FALSE),"")&amp;IFERROR(VLOOKUP($B61,手順3!$A$12:$U$107,O$1,FALSE),"")))</f>
        <v/>
      </c>
      <c r="P61" s="141" t="str">
        <f>IF(O61="","",IF(IFERROR(VLOOKUP($B61,手順2!$A$12:$P$107,P$1,FALSE),"")&amp;IFERROR(VLOOKUP($B61,手順3!$A$12:$U$107,P$1,FALSE),"")="",0,IFERROR(VLOOKUP($B61,手順2!$A$12:$P$107,P$1,FALSE),"")&amp;IFERROR(VLOOKUP($B61,手順3!$A$12:$U$107,P$1,FALSE),"")))</f>
        <v/>
      </c>
      <c r="Q61" s="141" t="str">
        <f>IF(P61="","",IF(IFERROR(VLOOKUP($B61,手順2!$A$12:$P$107,Q$1,FALSE),"")&amp;IFERROR(VLOOKUP($B61,手順3!$A$12:$U$107,Q$1,FALSE),"")="",0,IFERROR(VLOOKUP($B61,手順2!$A$12:$P$107,Q$1,FALSE),"")&amp;IFERROR(VLOOKUP($B61,手順3!$A$12:$U$107,Q$1,FALSE),"")))</f>
        <v/>
      </c>
      <c r="R61" s="88" t="str">
        <f>IFERROR(VLOOKUP($B61,手順2!$A$12:$Q$107,R$1,FALSE),"")&amp;IFERROR(VLOOKUP($B61,手順3!$A$12:$U$107,R$1,FALSE),"")</f>
        <v/>
      </c>
      <c r="S61" s="119"/>
      <c r="T61" s="119"/>
      <c r="U61" s="119"/>
      <c r="Z61"/>
      <c r="AA61" s="149" t="str">
        <f>IF($AE61="","",COUNTIF($AO$18:$AO61,AA$17))</f>
        <v/>
      </c>
      <c r="AB61" s="149" t="str">
        <f>IF($AE61="","",COUNTIF($AO$18:$AO61,AB$17))</f>
        <v/>
      </c>
      <c r="AC61" s="149" t="str">
        <f>IF($AE61="","",COUNTIF($AO$18:$AO61,AC$17))</f>
        <v/>
      </c>
      <c r="AD61" s="149" t="str">
        <f>IF($AE61="","",COUNTIF($AO$18:$AO61,AD$17))</f>
        <v/>
      </c>
      <c r="AE61" s="107" t="str">
        <f t="shared" si="13"/>
        <v/>
      </c>
      <c r="AF61" s="108" t="str">
        <f t="shared" si="9"/>
        <v/>
      </c>
      <c r="AG61" s="38" t="str">
        <f t="shared" si="14"/>
        <v/>
      </c>
      <c r="AH61" s="108" t="str">
        <f t="shared" si="15"/>
        <v/>
      </c>
      <c r="AI61" s="108" t="str">
        <f t="shared" si="16"/>
        <v/>
      </c>
      <c r="AJ61" s="108" t="str">
        <f t="shared" si="17"/>
        <v/>
      </c>
      <c r="AK61" s="108" t="str">
        <f t="shared" si="18"/>
        <v/>
      </c>
      <c r="AL61" s="108" t="str">
        <f t="shared" si="19"/>
        <v/>
      </c>
      <c r="AM61" s="108" t="str">
        <f t="shared" si="10"/>
        <v/>
      </c>
      <c r="AN61" s="108" t="str">
        <f t="shared" si="11"/>
        <v/>
      </c>
      <c r="AO61" s="109" t="str">
        <f t="shared" si="12"/>
        <v/>
      </c>
      <c r="AQ61">
        <f>種目情報!A44</f>
        <v>0</v>
      </c>
      <c r="AR61">
        <f>種目情報!B44</f>
        <v>0</v>
      </c>
      <c r="AS61">
        <f>種目情報!C44</f>
        <v>0</v>
      </c>
    </row>
    <row r="62" spans="1:45" x14ac:dyDescent="0.4">
      <c r="A62">
        <v>45</v>
      </c>
      <c r="B62" t="str">
        <f>IFERROR(IF(B61=手順3!$A$11,"",IF(B61&lt;=100,IF(手順2!A56=手順５!A62,手順５!A62,手順3!$A$12),B61+1)),"")</f>
        <v/>
      </c>
      <c r="C62" s="10" t="str">
        <f>IFERROR(VLOOKUP($B62,手順2!$A$12:$T$107,C$1,FALSE),"")&amp;IFERROR(VLOOKUP($B62,手順3!$A$12:$U$107,C$1,FALSE),"")</f>
        <v/>
      </c>
      <c r="D62" s="10" t="str">
        <f>IFERROR(VLOOKUP($B62,手順2!$A$12:$T$107,D$1,FALSE),"")&amp;IFERROR(VLOOKUP($B62,手順3!$A$12:$U$107,D$1,FALSE),"")</f>
        <v/>
      </c>
      <c r="E62" s="10" t="str">
        <f>IFERROR(VLOOKUP($B62,手順2!$A$12:$T$107,E$1,FALSE),"")&amp;IFERROR(VLOOKUP($B62,手順3!$A$12:$U$107,E$1,FALSE),"")</f>
        <v/>
      </c>
      <c r="F62" s="10" t="str">
        <f>IFERROR(VLOOKUP($B62,手順2!$A$12:$T$107,F$1,FALSE),"")&amp;IFERROR(VLOOKUP($B62,手順3!$A$12:$U$107,F$1,FALSE),"")</f>
        <v/>
      </c>
      <c r="G62" s="10" t="str">
        <f>IFERROR(VLOOKUP($B62,手順2!$A$12:$T$107,G$1,FALSE),"")&amp;IFERROR(VLOOKUP($B62,手順3!$A$12:$U$107,G$1,FALSE),"")</f>
        <v/>
      </c>
      <c r="H62" s="10" t="str">
        <f>IFERROR(VLOOKUP($B62,手順2!$A$12:$T$107,H$1,FALSE),"")&amp;IFERROR(VLOOKUP($B62,手順3!$A$12:$U$107,H$1,FALSE),"")</f>
        <v/>
      </c>
      <c r="I62" s="10" t="str">
        <f>IFERROR(VLOOKUP($B62,手順2!$A$12:$T$107,I$1,FALSE),"")&amp;IFERROR(VLOOKUP($B62,手順3!$A$12:$U$107,I$1,FALSE),"")</f>
        <v/>
      </c>
      <c r="J62" s="88" t="str">
        <f>IFERROR(VLOOKUP($B62,手順2!$A$12:$P$107,J$1,FALSE),"")&amp;IFERROR(VLOOKUP($B62,手順3!$A$12:$U$107,J$1,FALSE),"")</f>
        <v/>
      </c>
      <c r="K62" s="141" t="str">
        <f>IF(J62="","",IF(IFERROR(VLOOKUP($B62,手順2!$A$12:$P$107,K$1,FALSE),"")&amp;IFERROR(VLOOKUP($B62,手順3!$A$12:$U$107,K$1,FALSE),"")="",0,IFERROR(VLOOKUP($B62,手順2!$A$12:$P$107,K$1,FALSE),"")&amp;IFERROR(VLOOKUP($B62,手順3!$A$12:$U$107,K$1,FALSE),"")))</f>
        <v/>
      </c>
      <c r="L62" s="141" t="str">
        <f>IF(K62="","",IF(IFERROR(VLOOKUP($B62,手順2!$A$12:$P$107,L$1,FALSE),"")&amp;IFERROR(VLOOKUP($B62,手順3!$A$12:$U$107,L$1,FALSE),"")="",0,IFERROR(VLOOKUP($B62,手順2!$A$12:$P$107,L$1,FALSE),"")&amp;IFERROR(VLOOKUP($B62,手順3!$A$12:$U$107,L$1,FALSE),"")))</f>
        <v/>
      </c>
      <c r="M62" s="141" t="str">
        <f>IF(L62="","",IF(IFERROR(VLOOKUP($B62,手順2!$A$12:$P$107,M$1,FALSE),"")&amp;IFERROR(VLOOKUP($B62,手順3!$A$12:$U$107,M$1,FALSE),"")="",0,IFERROR(VLOOKUP($B62,手順2!$A$12:$P$107,M$1,FALSE),"")&amp;IFERROR(VLOOKUP($B62,手順3!$A$12:$U$107,M$1,FALSE),"")))</f>
        <v/>
      </c>
      <c r="N62" s="88" t="str">
        <f>IFERROR(VLOOKUP($B62,手順2!$A$12:$P$107,N$1,FALSE),"")&amp;IFERROR(VLOOKUP($B62,手順3!$A$12:$U$107,N$1,FALSE),"")</f>
        <v/>
      </c>
      <c r="O62" s="141" t="str">
        <f>IF(N62="","",IF(IFERROR(VLOOKUP($B62,手順2!$A$12:$P$107,O$1,FALSE),"")&amp;IFERROR(VLOOKUP($B62,手順3!$A$12:$U$107,O$1,FALSE),"")="",0,IFERROR(VLOOKUP($B62,手順2!$A$12:$P$107,O$1,FALSE),"")&amp;IFERROR(VLOOKUP($B62,手順3!$A$12:$U$107,O$1,FALSE),"")))</f>
        <v/>
      </c>
      <c r="P62" s="141" t="str">
        <f>IF(O62="","",IF(IFERROR(VLOOKUP($B62,手順2!$A$12:$P$107,P$1,FALSE),"")&amp;IFERROR(VLOOKUP($B62,手順3!$A$12:$U$107,P$1,FALSE),"")="",0,IFERROR(VLOOKUP($B62,手順2!$A$12:$P$107,P$1,FALSE),"")&amp;IFERROR(VLOOKUP($B62,手順3!$A$12:$U$107,P$1,FALSE),"")))</f>
        <v/>
      </c>
      <c r="Q62" s="141" t="str">
        <f>IF(P62="","",IF(IFERROR(VLOOKUP($B62,手順2!$A$12:$P$107,Q$1,FALSE),"")&amp;IFERROR(VLOOKUP($B62,手順3!$A$12:$U$107,Q$1,FALSE),"")="",0,IFERROR(VLOOKUP($B62,手順2!$A$12:$P$107,Q$1,FALSE),"")&amp;IFERROR(VLOOKUP($B62,手順3!$A$12:$U$107,Q$1,FALSE),"")))</f>
        <v/>
      </c>
      <c r="R62" s="88" t="str">
        <f>IFERROR(VLOOKUP($B62,手順2!$A$12:$Q$107,R$1,FALSE),"")&amp;IFERROR(VLOOKUP($B62,手順3!$A$12:$U$107,R$1,FALSE),"")</f>
        <v/>
      </c>
      <c r="S62" s="119"/>
      <c r="T62" s="119"/>
      <c r="U62" s="119"/>
      <c r="Z62"/>
      <c r="AA62" s="149" t="str">
        <f>IF($AE62="","",COUNTIF($AO$18:$AO62,AA$17))</f>
        <v/>
      </c>
      <c r="AB62" s="149" t="str">
        <f>IF($AE62="","",COUNTIF($AO$18:$AO62,AB$17))</f>
        <v/>
      </c>
      <c r="AC62" s="149" t="str">
        <f>IF($AE62="","",COUNTIF($AO$18:$AO62,AC$17))</f>
        <v/>
      </c>
      <c r="AD62" s="149" t="str">
        <f>IF($AE62="","",COUNTIF($AO$18:$AO62,AD$17))</f>
        <v/>
      </c>
      <c r="AE62" s="107" t="str">
        <f t="shared" si="13"/>
        <v/>
      </c>
      <c r="AF62" s="108" t="str">
        <f t="shared" si="9"/>
        <v/>
      </c>
      <c r="AG62" s="38" t="str">
        <f t="shared" si="14"/>
        <v/>
      </c>
      <c r="AH62" s="108" t="str">
        <f t="shared" si="15"/>
        <v/>
      </c>
      <c r="AI62" s="108" t="str">
        <f t="shared" si="16"/>
        <v/>
      </c>
      <c r="AJ62" s="108" t="str">
        <f t="shared" si="17"/>
        <v/>
      </c>
      <c r="AK62" s="108" t="str">
        <f t="shared" si="18"/>
        <v/>
      </c>
      <c r="AL62" s="108" t="str">
        <f t="shared" si="19"/>
        <v/>
      </c>
      <c r="AM62" s="108" t="str">
        <f t="shared" si="10"/>
        <v/>
      </c>
      <c r="AN62" s="108" t="str">
        <f t="shared" si="11"/>
        <v/>
      </c>
      <c r="AO62" s="109" t="str">
        <f t="shared" si="12"/>
        <v/>
      </c>
      <c r="AQ62">
        <f>種目情報!A45</f>
        <v>0</v>
      </c>
      <c r="AR62">
        <f>種目情報!B45</f>
        <v>0</v>
      </c>
      <c r="AS62">
        <f>種目情報!C45</f>
        <v>0</v>
      </c>
    </row>
    <row r="63" spans="1:45" x14ac:dyDescent="0.4">
      <c r="A63">
        <v>46</v>
      </c>
      <c r="B63" t="str">
        <f>IFERROR(IF(B62=手順3!$A$11,"",IF(B62&lt;=100,IF(手順2!A57=手順５!A63,手順５!A63,手順3!$A$12),B62+1)),"")</f>
        <v/>
      </c>
      <c r="C63" s="10" t="str">
        <f>IFERROR(VLOOKUP($B63,手順2!$A$12:$T$107,C$1,FALSE),"")&amp;IFERROR(VLOOKUP($B63,手順3!$A$12:$U$107,C$1,FALSE),"")</f>
        <v/>
      </c>
      <c r="D63" s="10" t="str">
        <f>IFERROR(VLOOKUP($B63,手順2!$A$12:$T$107,D$1,FALSE),"")&amp;IFERROR(VLOOKUP($B63,手順3!$A$12:$U$107,D$1,FALSE),"")</f>
        <v/>
      </c>
      <c r="E63" s="10" t="str">
        <f>IFERROR(VLOOKUP($B63,手順2!$A$12:$T$107,E$1,FALSE),"")&amp;IFERROR(VLOOKUP($B63,手順3!$A$12:$U$107,E$1,FALSE),"")</f>
        <v/>
      </c>
      <c r="F63" s="10" t="str">
        <f>IFERROR(VLOOKUP($B63,手順2!$A$12:$T$107,F$1,FALSE),"")&amp;IFERROR(VLOOKUP($B63,手順3!$A$12:$U$107,F$1,FALSE),"")</f>
        <v/>
      </c>
      <c r="G63" s="10" t="str">
        <f>IFERROR(VLOOKUP($B63,手順2!$A$12:$T$107,G$1,FALSE),"")&amp;IFERROR(VLOOKUP($B63,手順3!$A$12:$U$107,G$1,FALSE),"")</f>
        <v/>
      </c>
      <c r="H63" s="10" t="str">
        <f>IFERROR(VLOOKUP($B63,手順2!$A$12:$T$107,H$1,FALSE),"")&amp;IFERROR(VLOOKUP($B63,手順3!$A$12:$U$107,H$1,FALSE),"")</f>
        <v/>
      </c>
      <c r="I63" s="10" t="str">
        <f>IFERROR(VLOOKUP($B63,手順2!$A$12:$T$107,I$1,FALSE),"")&amp;IFERROR(VLOOKUP($B63,手順3!$A$12:$U$107,I$1,FALSE),"")</f>
        <v/>
      </c>
      <c r="J63" s="88" t="str">
        <f>IFERROR(VLOOKUP($B63,手順2!$A$12:$P$107,J$1,FALSE),"")&amp;IFERROR(VLOOKUP($B63,手順3!$A$12:$U$107,J$1,FALSE),"")</f>
        <v/>
      </c>
      <c r="K63" s="141" t="str">
        <f>IF(J63="","",IF(IFERROR(VLOOKUP($B63,手順2!$A$12:$P$107,K$1,FALSE),"")&amp;IFERROR(VLOOKUP($B63,手順3!$A$12:$U$107,K$1,FALSE),"")="",0,IFERROR(VLOOKUP($B63,手順2!$A$12:$P$107,K$1,FALSE),"")&amp;IFERROR(VLOOKUP($B63,手順3!$A$12:$U$107,K$1,FALSE),"")))</f>
        <v/>
      </c>
      <c r="L63" s="141" t="str">
        <f>IF(K63="","",IF(IFERROR(VLOOKUP($B63,手順2!$A$12:$P$107,L$1,FALSE),"")&amp;IFERROR(VLOOKUP($B63,手順3!$A$12:$U$107,L$1,FALSE),"")="",0,IFERROR(VLOOKUP($B63,手順2!$A$12:$P$107,L$1,FALSE),"")&amp;IFERROR(VLOOKUP($B63,手順3!$A$12:$U$107,L$1,FALSE),"")))</f>
        <v/>
      </c>
      <c r="M63" s="141" t="str">
        <f>IF(L63="","",IF(IFERROR(VLOOKUP($B63,手順2!$A$12:$P$107,M$1,FALSE),"")&amp;IFERROR(VLOOKUP($B63,手順3!$A$12:$U$107,M$1,FALSE),"")="",0,IFERROR(VLOOKUP($B63,手順2!$A$12:$P$107,M$1,FALSE),"")&amp;IFERROR(VLOOKUP($B63,手順3!$A$12:$U$107,M$1,FALSE),"")))</f>
        <v/>
      </c>
      <c r="N63" s="88" t="str">
        <f>IFERROR(VLOOKUP($B63,手順2!$A$12:$P$107,N$1,FALSE),"")&amp;IFERROR(VLOOKUP($B63,手順3!$A$12:$U$107,N$1,FALSE),"")</f>
        <v/>
      </c>
      <c r="O63" s="141" t="str">
        <f>IF(N63="","",IF(IFERROR(VLOOKUP($B63,手順2!$A$12:$P$107,O$1,FALSE),"")&amp;IFERROR(VLOOKUP($B63,手順3!$A$12:$U$107,O$1,FALSE),"")="",0,IFERROR(VLOOKUP($B63,手順2!$A$12:$P$107,O$1,FALSE),"")&amp;IFERROR(VLOOKUP($B63,手順3!$A$12:$U$107,O$1,FALSE),"")))</f>
        <v/>
      </c>
      <c r="P63" s="141" t="str">
        <f>IF(O63="","",IF(IFERROR(VLOOKUP($B63,手順2!$A$12:$P$107,P$1,FALSE),"")&amp;IFERROR(VLOOKUP($B63,手順3!$A$12:$U$107,P$1,FALSE),"")="",0,IFERROR(VLOOKUP($B63,手順2!$A$12:$P$107,P$1,FALSE),"")&amp;IFERROR(VLOOKUP($B63,手順3!$A$12:$U$107,P$1,FALSE),"")))</f>
        <v/>
      </c>
      <c r="Q63" s="141" t="str">
        <f>IF(P63="","",IF(IFERROR(VLOOKUP($B63,手順2!$A$12:$P$107,Q$1,FALSE),"")&amp;IFERROR(VLOOKUP($B63,手順3!$A$12:$U$107,Q$1,FALSE),"")="",0,IFERROR(VLOOKUP($B63,手順2!$A$12:$P$107,Q$1,FALSE),"")&amp;IFERROR(VLOOKUP($B63,手順3!$A$12:$U$107,Q$1,FALSE),"")))</f>
        <v/>
      </c>
      <c r="R63" s="88" t="str">
        <f>IFERROR(VLOOKUP($B63,手順2!$A$12:$Q$107,R$1,FALSE),"")&amp;IFERROR(VLOOKUP($B63,手順3!$A$12:$U$107,R$1,FALSE),"")</f>
        <v/>
      </c>
      <c r="S63" s="119"/>
      <c r="T63" s="119"/>
      <c r="U63" s="119"/>
      <c r="Z63"/>
      <c r="AA63" s="149" t="str">
        <f>IF($AE63="","",COUNTIF($AO$18:$AO63,AA$17))</f>
        <v/>
      </c>
      <c r="AB63" s="149" t="str">
        <f>IF($AE63="","",COUNTIF($AO$18:$AO63,AB$17))</f>
        <v/>
      </c>
      <c r="AC63" s="149" t="str">
        <f>IF($AE63="","",COUNTIF($AO$18:$AO63,AC$17))</f>
        <v/>
      </c>
      <c r="AD63" s="149" t="str">
        <f>IF($AE63="","",COUNTIF($AO$18:$AO63,AD$17))</f>
        <v/>
      </c>
      <c r="AE63" s="107" t="str">
        <f t="shared" si="13"/>
        <v/>
      </c>
      <c r="AF63" s="108" t="str">
        <f t="shared" si="9"/>
        <v/>
      </c>
      <c r="AG63" s="38" t="str">
        <f t="shared" si="14"/>
        <v/>
      </c>
      <c r="AH63" s="108" t="str">
        <f t="shared" si="15"/>
        <v/>
      </c>
      <c r="AI63" s="108" t="str">
        <f t="shared" si="16"/>
        <v/>
      </c>
      <c r="AJ63" s="108" t="str">
        <f t="shared" si="17"/>
        <v/>
      </c>
      <c r="AK63" s="108" t="str">
        <f t="shared" si="18"/>
        <v/>
      </c>
      <c r="AL63" s="108" t="str">
        <f t="shared" si="19"/>
        <v/>
      </c>
      <c r="AM63" s="108" t="str">
        <f t="shared" si="10"/>
        <v/>
      </c>
      <c r="AN63" s="108" t="str">
        <f t="shared" si="11"/>
        <v/>
      </c>
      <c r="AO63" s="109" t="str">
        <f t="shared" si="12"/>
        <v/>
      </c>
      <c r="AQ63">
        <f>種目情報!A46</f>
        <v>0</v>
      </c>
      <c r="AR63">
        <f>種目情報!B46</f>
        <v>0</v>
      </c>
      <c r="AS63">
        <f>種目情報!C46</f>
        <v>0</v>
      </c>
    </row>
    <row r="64" spans="1:45" x14ac:dyDescent="0.4">
      <c r="A64">
        <v>47</v>
      </c>
      <c r="B64" t="str">
        <f>IFERROR(IF(B63=手順3!$A$11,"",IF(B63&lt;=100,IF(手順2!A58=手順５!A64,手順５!A64,手順3!$A$12),B63+1)),"")</f>
        <v/>
      </c>
      <c r="C64" s="10" t="str">
        <f>IFERROR(VLOOKUP($B64,手順2!$A$12:$T$107,C$1,FALSE),"")&amp;IFERROR(VLOOKUP($B64,手順3!$A$12:$U$107,C$1,FALSE),"")</f>
        <v/>
      </c>
      <c r="D64" s="10" t="str">
        <f>IFERROR(VLOOKUP($B64,手順2!$A$12:$T$107,D$1,FALSE),"")&amp;IFERROR(VLOOKUP($B64,手順3!$A$12:$U$107,D$1,FALSE),"")</f>
        <v/>
      </c>
      <c r="E64" s="10" t="str">
        <f>IFERROR(VLOOKUP($B64,手順2!$A$12:$T$107,E$1,FALSE),"")&amp;IFERROR(VLOOKUP($B64,手順3!$A$12:$U$107,E$1,FALSE),"")</f>
        <v/>
      </c>
      <c r="F64" s="10" t="str">
        <f>IFERROR(VLOOKUP($B64,手順2!$A$12:$T$107,F$1,FALSE),"")&amp;IFERROR(VLOOKUP($B64,手順3!$A$12:$U$107,F$1,FALSE),"")</f>
        <v/>
      </c>
      <c r="G64" s="10" t="str">
        <f>IFERROR(VLOOKUP($B64,手順2!$A$12:$T$107,G$1,FALSE),"")&amp;IFERROR(VLOOKUP($B64,手順3!$A$12:$U$107,G$1,FALSE),"")</f>
        <v/>
      </c>
      <c r="H64" s="10" t="str">
        <f>IFERROR(VLOOKUP($B64,手順2!$A$12:$T$107,H$1,FALSE),"")&amp;IFERROR(VLOOKUP($B64,手順3!$A$12:$U$107,H$1,FALSE),"")</f>
        <v/>
      </c>
      <c r="I64" s="10" t="str">
        <f>IFERROR(VLOOKUP($B64,手順2!$A$12:$T$107,I$1,FALSE),"")&amp;IFERROR(VLOOKUP($B64,手順3!$A$12:$U$107,I$1,FALSE),"")</f>
        <v/>
      </c>
      <c r="J64" s="88" t="str">
        <f>IFERROR(VLOOKUP($B64,手順2!$A$12:$P$107,J$1,FALSE),"")&amp;IFERROR(VLOOKUP($B64,手順3!$A$12:$U$107,J$1,FALSE),"")</f>
        <v/>
      </c>
      <c r="K64" s="141" t="str">
        <f>IF(J64="","",IF(IFERROR(VLOOKUP($B64,手順2!$A$12:$P$107,K$1,FALSE),"")&amp;IFERROR(VLOOKUP($B64,手順3!$A$12:$U$107,K$1,FALSE),"")="",0,IFERROR(VLOOKUP($B64,手順2!$A$12:$P$107,K$1,FALSE),"")&amp;IFERROR(VLOOKUP($B64,手順3!$A$12:$U$107,K$1,FALSE),"")))</f>
        <v/>
      </c>
      <c r="L64" s="141" t="str">
        <f>IF(K64="","",IF(IFERROR(VLOOKUP($B64,手順2!$A$12:$P$107,L$1,FALSE),"")&amp;IFERROR(VLOOKUP($B64,手順3!$A$12:$U$107,L$1,FALSE),"")="",0,IFERROR(VLOOKUP($B64,手順2!$A$12:$P$107,L$1,FALSE),"")&amp;IFERROR(VLOOKUP($B64,手順3!$A$12:$U$107,L$1,FALSE),"")))</f>
        <v/>
      </c>
      <c r="M64" s="141" t="str">
        <f>IF(L64="","",IF(IFERROR(VLOOKUP($B64,手順2!$A$12:$P$107,M$1,FALSE),"")&amp;IFERROR(VLOOKUP($B64,手順3!$A$12:$U$107,M$1,FALSE),"")="",0,IFERROR(VLOOKUP($B64,手順2!$A$12:$P$107,M$1,FALSE),"")&amp;IFERROR(VLOOKUP($B64,手順3!$A$12:$U$107,M$1,FALSE),"")))</f>
        <v/>
      </c>
      <c r="N64" s="88" t="str">
        <f>IFERROR(VLOOKUP($B64,手順2!$A$12:$P$107,N$1,FALSE),"")&amp;IFERROR(VLOOKUP($B64,手順3!$A$12:$U$107,N$1,FALSE),"")</f>
        <v/>
      </c>
      <c r="O64" s="141" t="str">
        <f>IF(N64="","",IF(IFERROR(VLOOKUP($B64,手順2!$A$12:$P$107,O$1,FALSE),"")&amp;IFERROR(VLOOKUP($B64,手順3!$A$12:$U$107,O$1,FALSE),"")="",0,IFERROR(VLOOKUP($B64,手順2!$A$12:$P$107,O$1,FALSE),"")&amp;IFERROR(VLOOKUP($B64,手順3!$A$12:$U$107,O$1,FALSE),"")))</f>
        <v/>
      </c>
      <c r="P64" s="141" t="str">
        <f>IF(O64="","",IF(IFERROR(VLOOKUP($B64,手順2!$A$12:$P$107,P$1,FALSE),"")&amp;IFERROR(VLOOKUP($B64,手順3!$A$12:$U$107,P$1,FALSE),"")="",0,IFERROR(VLOOKUP($B64,手順2!$A$12:$P$107,P$1,FALSE),"")&amp;IFERROR(VLOOKUP($B64,手順3!$A$12:$U$107,P$1,FALSE),"")))</f>
        <v/>
      </c>
      <c r="Q64" s="141" t="str">
        <f>IF(P64="","",IF(IFERROR(VLOOKUP($B64,手順2!$A$12:$P$107,Q$1,FALSE),"")&amp;IFERROR(VLOOKUP($B64,手順3!$A$12:$U$107,Q$1,FALSE),"")="",0,IFERROR(VLOOKUP($B64,手順2!$A$12:$P$107,Q$1,FALSE),"")&amp;IFERROR(VLOOKUP($B64,手順3!$A$12:$U$107,Q$1,FALSE),"")))</f>
        <v/>
      </c>
      <c r="R64" s="88" t="str">
        <f>IFERROR(VLOOKUP($B64,手順2!$A$12:$Q$107,R$1,FALSE),"")&amp;IFERROR(VLOOKUP($B64,手順3!$A$12:$U$107,R$1,FALSE),"")</f>
        <v/>
      </c>
      <c r="S64" s="119"/>
      <c r="T64" s="119"/>
      <c r="U64" s="119"/>
      <c r="Z64"/>
      <c r="AA64" s="149" t="str">
        <f>IF($AE64="","",COUNTIF($AO$18:$AO64,AA$17))</f>
        <v/>
      </c>
      <c r="AB64" s="149" t="str">
        <f>IF($AE64="","",COUNTIF($AO$18:$AO64,AB$17))</f>
        <v/>
      </c>
      <c r="AC64" s="149" t="str">
        <f>IF($AE64="","",COUNTIF($AO$18:$AO64,AC$17))</f>
        <v/>
      </c>
      <c r="AD64" s="149" t="str">
        <f>IF($AE64="","",COUNTIF($AO$18:$AO64,AD$17))</f>
        <v/>
      </c>
      <c r="AE64" s="107" t="str">
        <f t="shared" si="13"/>
        <v/>
      </c>
      <c r="AF64" s="108" t="str">
        <f t="shared" si="9"/>
        <v/>
      </c>
      <c r="AG64" s="38" t="str">
        <f t="shared" si="14"/>
        <v/>
      </c>
      <c r="AH64" s="108" t="str">
        <f t="shared" si="15"/>
        <v/>
      </c>
      <c r="AI64" s="108" t="str">
        <f t="shared" si="16"/>
        <v/>
      </c>
      <c r="AJ64" s="108" t="str">
        <f t="shared" si="17"/>
        <v/>
      </c>
      <c r="AK64" s="108" t="str">
        <f t="shared" si="18"/>
        <v/>
      </c>
      <c r="AL64" s="108" t="str">
        <f t="shared" si="19"/>
        <v/>
      </c>
      <c r="AM64" s="108" t="str">
        <f t="shared" si="10"/>
        <v/>
      </c>
      <c r="AN64" s="108" t="str">
        <f t="shared" si="11"/>
        <v/>
      </c>
      <c r="AO64" s="109" t="str">
        <f t="shared" si="12"/>
        <v/>
      </c>
      <c r="AQ64">
        <f>種目情報!A47</f>
        <v>0</v>
      </c>
      <c r="AR64">
        <f>種目情報!B47</f>
        <v>0</v>
      </c>
      <c r="AS64">
        <f>種目情報!C47</f>
        <v>0</v>
      </c>
    </row>
    <row r="65" spans="1:45" x14ac:dyDescent="0.4">
      <c r="A65">
        <v>48</v>
      </c>
      <c r="B65" t="str">
        <f>IFERROR(IF(B64=手順3!$A$11,"",IF(B64&lt;=100,IF(手順2!A59=手順５!A65,手順５!A65,手順3!$A$12),B64+1)),"")</f>
        <v/>
      </c>
      <c r="C65" s="10" t="str">
        <f>IFERROR(VLOOKUP($B65,手順2!$A$12:$T$107,C$1,FALSE),"")&amp;IFERROR(VLOOKUP($B65,手順3!$A$12:$U$107,C$1,FALSE),"")</f>
        <v/>
      </c>
      <c r="D65" s="10" t="str">
        <f>IFERROR(VLOOKUP($B65,手順2!$A$12:$T$107,D$1,FALSE),"")&amp;IFERROR(VLOOKUP($B65,手順3!$A$12:$U$107,D$1,FALSE),"")</f>
        <v/>
      </c>
      <c r="E65" s="10" t="str">
        <f>IFERROR(VLOOKUP($B65,手順2!$A$12:$T$107,E$1,FALSE),"")&amp;IFERROR(VLOOKUP($B65,手順3!$A$12:$U$107,E$1,FALSE),"")</f>
        <v/>
      </c>
      <c r="F65" s="10" t="str">
        <f>IFERROR(VLOOKUP($B65,手順2!$A$12:$T$107,F$1,FALSE),"")&amp;IFERROR(VLOOKUP($B65,手順3!$A$12:$U$107,F$1,FALSE),"")</f>
        <v/>
      </c>
      <c r="G65" s="10" t="str">
        <f>IFERROR(VLOOKUP($B65,手順2!$A$12:$T$107,G$1,FALSE),"")&amp;IFERROR(VLOOKUP($B65,手順3!$A$12:$U$107,G$1,FALSE),"")</f>
        <v/>
      </c>
      <c r="H65" s="10" t="str">
        <f>IFERROR(VLOOKUP($B65,手順2!$A$12:$T$107,H$1,FALSE),"")&amp;IFERROR(VLOOKUP($B65,手順3!$A$12:$U$107,H$1,FALSE),"")</f>
        <v/>
      </c>
      <c r="I65" s="10" t="str">
        <f>IFERROR(VLOOKUP($B65,手順2!$A$12:$T$107,I$1,FALSE),"")&amp;IFERROR(VLOOKUP($B65,手順3!$A$12:$U$107,I$1,FALSE),"")</f>
        <v/>
      </c>
      <c r="J65" s="88" t="str">
        <f>IFERROR(VLOOKUP($B65,手順2!$A$12:$P$107,J$1,FALSE),"")&amp;IFERROR(VLOOKUP($B65,手順3!$A$12:$U$107,J$1,FALSE),"")</f>
        <v/>
      </c>
      <c r="K65" s="141" t="str">
        <f>IF(J65="","",IF(IFERROR(VLOOKUP($B65,手順2!$A$12:$P$107,K$1,FALSE),"")&amp;IFERROR(VLOOKUP($B65,手順3!$A$12:$U$107,K$1,FALSE),"")="",0,IFERROR(VLOOKUP($B65,手順2!$A$12:$P$107,K$1,FALSE),"")&amp;IFERROR(VLOOKUP($B65,手順3!$A$12:$U$107,K$1,FALSE),"")))</f>
        <v/>
      </c>
      <c r="L65" s="141" t="str">
        <f>IF(K65="","",IF(IFERROR(VLOOKUP($B65,手順2!$A$12:$P$107,L$1,FALSE),"")&amp;IFERROR(VLOOKUP($B65,手順3!$A$12:$U$107,L$1,FALSE),"")="",0,IFERROR(VLOOKUP($B65,手順2!$A$12:$P$107,L$1,FALSE),"")&amp;IFERROR(VLOOKUP($B65,手順3!$A$12:$U$107,L$1,FALSE),"")))</f>
        <v/>
      </c>
      <c r="M65" s="141" t="str">
        <f>IF(L65="","",IF(IFERROR(VLOOKUP($B65,手順2!$A$12:$P$107,M$1,FALSE),"")&amp;IFERROR(VLOOKUP($B65,手順3!$A$12:$U$107,M$1,FALSE),"")="",0,IFERROR(VLOOKUP($B65,手順2!$A$12:$P$107,M$1,FALSE),"")&amp;IFERROR(VLOOKUP($B65,手順3!$A$12:$U$107,M$1,FALSE),"")))</f>
        <v/>
      </c>
      <c r="N65" s="88" t="str">
        <f>IFERROR(VLOOKUP($B65,手順2!$A$12:$P$107,N$1,FALSE),"")&amp;IFERROR(VLOOKUP($B65,手順3!$A$12:$U$107,N$1,FALSE),"")</f>
        <v/>
      </c>
      <c r="O65" s="141" t="str">
        <f>IF(N65="","",IF(IFERROR(VLOOKUP($B65,手順2!$A$12:$P$107,O$1,FALSE),"")&amp;IFERROR(VLOOKUP($B65,手順3!$A$12:$U$107,O$1,FALSE),"")="",0,IFERROR(VLOOKUP($B65,手順2!$A$12:$P$107,O$1,FALSE),"")&amp;IFERROR(VLOOKUP($B65,手順3!$A$12:$U$107,O$1,FALSE),"")))</f>
        <v/>
      </c>
      <c r="P65" s="141" t="str">
        <f>IF(O65="","",IF(IFERROR(VLOOKUP($B65,手順2!$A$12:$P$107,P$1,FALSE),"")&amp;IFERROR(VLOOKUP($B65,手順3!$A$12:$U$107,P$1,FALSE),"")="",0,IFERROR(VLOOKUP($B65,手順2!$A$12:$P$107,P$1,FALSE),"")&amp;IFERROR(VLOOKUP($B65,手順3!$A$12:$U$107,P$1,FALSE),"")))</f>
        <v/>
      </c>
      <c r="Q65" s="141" t="str">
        <f>IF(P65="","",IF(IFERROR(VLOOKUP($B65,手順2!$A$12:$P$107,Q$1,FALSE),"")&amp;IFERROR(VLOOKUP($B65,手順3!$A$12:$U$107,Q$1,FALSE),"")="",0,IFERROR(VLOOKUP($B65,手順2!$A$12:$P$107,Q$1,FALSE),"")&amp;IFERROR(VLOOKUP($B65,手順3!$A$12:$U$107,Q$1,FALSE),"")))</f>
        <v/>
      </c>
      <c r="R65" s="88" t="str">
        <f>IFERROR(VLOOKUP($B65,手順2!$A$12:$Q$107,R$1,FALSE),"")&amp;IFERROR(VLOOKUP($B65,手順3!$A$12:$U$107,R$1,FALSE),"")</f>
        <v/>
      </c>
      <c r="S65" s="119"/>
      <c r="T65" s="119"/>
      <c r="U65" s="119"/>
      <c r="Z65"/>
      <c r="AA65" s="149" t="str">
        <f>IF($AE65="","",COUNTIF($AO$18:$AO65,AA$17))</f>
        <v/>
      </c>
      <c r="AB65" s="149" t="str">
        <f>IF($AE65="","",COUNTIF($AO$18:$AO65,AB$17))</f>
        <v/>
      </c>
      <c r="AC65" s="149" t="str">
        <f>IF($AE65="","",COUNTIF($AO$18:$AO65,AC$17))</f>
        <v/>
      </c>
      <c r="AD65" s="149" t="str">
        <f>IF($AE65="","",COUNTIF($AO$18:$AO65,AD$17))</f>
        <v/>
      </c>
      <c r="AE65" s="107" t="str">
        <f t="shared" si="13"/>
        <v/>
      </c>
      <c r="AF65" s="108" t="str">
        <f t="shared" si="9"/>
        <v/>
      </c>
      <c r="AG65" s="38" t="str">
        <f t="shared" si="14"/>
        <v/>
      </c>
      <c r="AH65" s="108" t="str">
        <f t="shared" si="15"/>
        <v/>
      </c>
      <c r="AI65" s="108" t="str">
        <f t="shared" si="16"/>
        <v/>
      </c>
      <c r="AJ65" s="108" t="str">
        <f t="shared" si="17"/>
        <v/>
      </c>
      <c r="AK65" s="108" t="str">
        <f t="shared" si="18"/>
        <v/>
      </c>
      <c r="AL65" s="108" t="str">
        <f t="shared" si="19"/>
        <v/>
      </c>
      <c r="AM65" s="108" t="str">
        <f t="shared" si="10"/>
        <v/>
      </c>
      <c r="AN65" s="108" t="str">
        <f t="shared" si="11"/>
        <v/>
      </c>
      <c r="AO65" s="109" t="str">
        <f t="shared" si="12"/>
        <v/>
      </c>
      <c r="AQ65">
        <f>種目情報!A48</f>
        <v>0</v>
      </c>
      <c r="AR65">
        <f>種目情報!B48</f>
        <v>0</v>
      </c>
      <c r="AS65">
        <f>種目情報!C48</f>
        <v>0</v>
      </c>
    </row>
    <row r="66" spans="1:45" x14ac:dyDescent="0.4">
      <c r="A66">
        <v>49</v>
      </c>
      <c r="B66" t="str">
        <f>IFERROR(IF(B65=手順3!$A$11,"",IF(B65&lt;=100,IF(手順2!A60=手順５!A66,手順５!A66,手順3!$A$12),B65+1)),"")</f>
        <v/>
      </c>
      <c r="C66" s="10" t="str">
        <f>IFERROR(VLOOKUP($B66,手順2!$A$12:$T$107,C$1,FALSE),"")&amp;IFERROR(VLOOKUP($B66,手順3!$A$12:$U$107,C$1,FALSE),"")</f>
        <v/>
      </c>
      <c r="D66" s="10" t="str">
        <f>IFERROR(VLOOKUP($B66,手順2!$A$12:$T$107,D$1,FALSE),"")&amp;IFERROR(VLOOKUP($B66,手順3!$A$12:$U$107,D$1,FALSE),"")</f>
        <v/>
      </c>
      <c r="E66" s="10" t="str">
        <f>IFERROR(VLOOKUP($B66,手順2!$A$12:$T$107,E$1,FALSE),"")&amp;IFERROR(VLOOKUP($B66,手順3!$A$12:$U$107,E$1,FALSE),"")</f>
        <v/>
      </c>
      <c r="F66" s="10" t="str">
        <f>IFERROR(VLOOKUP($B66,手順2!$A$12:$T$107,F$1,FALSE),"")&amp;IFERROR(VLOOKUP($B66,手順3!$A$12:$U$107,F$1,FALSE),"")</f>
        <v/>
      </c>
      <c r="G66" s="10" t="str">
        <f>IFERROR(VLOOKUP($B66,手順2!$A$12:$T$107,G$1,FALSE),"")&amp;IFERROR(VLOOKUP($B66,手順3!$A$12:$U$107,G$1,FALSE),"")</f>
        <v/>
      </c>
      <c r="H66" s="10" t="str">
        <f>IFERROR(VLOOKUP($B66,手順2!$A$12:$T$107,H$1,FALSE),"")&amp;IFERROR(VLOOKUP($B66,手順3!$A$12:$U$107,H$1,FALSE),"")</f>
        <v/>
      </c>
      <c r="I66" s="10" t="str">
        <f>IFERROR(VLOOKUP($B66,手順2!$A$12:$T$107,I$1,FALSE),"")&amp;IFERROR(VLOOKUP($B66,手順3!$A$12:$U$107,I$1,FALSE),"")</f>
        <v/>
      </c>
      <c r="J66" s="88" t="str">
        <f>IFERROR(VLOOKUP($B66,手順2!$A$12:$P$107,J$1,FALSE),"")&amp;IFERROR(VLOOKUP($B66,手順3!$A$12:$U$107,J$1,FALSE),"")</f>
        <v/>
      </c>
      <c r="K66" s="141" t="str">
        <f>IF(J66="","",IF(IFERROR(VLOOKUP($B66,手順2!$A$12:$P$107,K$1,FALSE),"")&amp;IFERROR(VLOOKUP($B66,手順3!$A$12:$U$107,K$1,FALSE),"")="",0,IFERROR(VLOOKUP($B66,手順2!$A$12:$P$107,K$1,FALSE),"")&amp;IFERROR(VLOOKUP($B66,手順3!$A$12:$U$107,K$1,FALSE),"")))</f>
        <v/>
      </c>
      <c r="L66" s="141" t="str">
        <f>IF(K66="","",IF(IFERROR(VLOOKUP($B66,手順2!$A$12:$P$107,L$1,FALSE),"")&amp;IFERROR(VLOOKUP($B66,手順3!$A$12:$U$107,L$1,FALSE),"")="",0,IFERROR(VLOOKUP($B66,手順2!$A$12:$P$107,L$1,FALSE),"")&amp;IFERROR(VLOOKUP($B66,手順3!$A$12:$U$107,L$1,FALSE),"")))</f>
        <v/>
      </c>
      <c r="M66" s="141" t="str">
        <f>IF(L66="","",IF(IFERROR(VLOOKUP($B66,手順2!$A$12:$P$107,M$1,FALSE),"")&amp;IFERROR(VLOOKUP($B66,手順3!$A$12:$U$107,M$1,FALSE),"")="",0,IFERROR(VLOOKUP($B66,手順2!$A$12:$P$107,M$1,FALSE),"")&amp;IFERROR(VLOOKUP($B66,手順3!$A$12:$U$107,M$1,FALSE),"")))</f>
        <v/>
      </c>
      <c r="N66" s="88" t="str">
        <f>IFERROR(VLOOKUP($B66,手順2!$A$12:$P$107,N$1,FALSE),"")&amp;IFERROR(VLOOKUP($B66,手順3!$A$12:$U$107,N$1,FALSE),"")</f>
        <v/>
      </c>
      <c r="O66" s="141" t="str">
        <f>IF(N66="","",IF(IFERROR(VLOOKUP($B66,手順2!$A$12:$P$107,O$1,FALSE),"")&amp;IFERROR(VLOOKUP($B66,手順3!$A$12:$U$107,O$1,FALSE),"")="",0,IFERROR(VLOOKUP($B66,手順2!$A$12:$P$107,O$1,FALSE),"")&amp;IFERROR(VLOOKUP($B66,手順3!$A$12:$U$107,O$1,FALSE),"")))</f>
        <v/>
      </c>
      <c r="P66" s="141" t="str">
        <f>IF(O66="","",IF(IFERROR(VLOOKUP($B66,手順2!$A$12:$P$107,P$1,FALSE),"")&amp;IFERROR(VLOOKUP($B66,手順3!$A$12:$U$107,P$1,FALSE),"")="",0,IFERROR(VLOOKUP($B66,手順2!$A$12:$P$107,P$1,FALSE),"")&amp;IFERROR(VLOOKUP($B66,手順3!$A$12:$U$107,P$1,FALSE),"")))</f>
        <v/>
      </c>
      <c r="Q66" s="141" t="str">
        <f>IF(P66="","",IF(IFERROR(VLOOKUP($B66,手順2!$A$12:$P$107,Q$1,FALSE),"")&amp;IFERROR(VLOOKUP($B66,手順3!$A$12:$U$107,Q$1,FALSE),"")="",0,IFERROR(VLOOKUP($B66,手順2!$A$12:$P$107,Q$1,FALSE),"")&amp;IFERROR(VLOOKUP($B66,手順3!$A$12:$U$107,Q$1,FALSE),"")))</f>
        <v/>
      </c>
      <c r="R66" s="88" t="str">
        <f>IFERROR(VLOOKUP($B66,手順2!$A$12:$Q$107,R$1,FALSE),"")&amp;IFERROR(VLOOKUP($B66,手順3!$A$12:$U$107,R$1,FALSE),"")</f>
        <v/>
      </c>
      <c r="S66" s="119"/>
      <c r="T66" s="119"/>
      <c r="U66" s="119"/>
      <c r="Z66"/>
      <c r="AA66" s="149" t="str">
        <f>IF($AE66="","",COUNTIF($AO$18:$AO66,AA$17))</f>
        <v/>
      </c>
      <c r="AB66" s="149" t="str">
        <f>IF($AE66="","",COUNTIF($AO$18:$AO66,AB$17))</f>
        <v/>
      </c>
      <c r="AC66" s="149" t="str">
        <f>IF($AE66="","",COUNTIF($AO$18:$AO66,AC$17))</f>
        <v/>
      </c>
      <c r="AD66" s="149" t="str">
        <f>IF($AE66="","",COUNTIF($AO$18:$AO66,AD$17))</f>
        <v/>
      </c>
      <c r="AE66" s="107" t="str">
        <f t="shared" si="13"/>
        <v/>
      </c>
      <c r="AF66" s="108" t="str">
        <f t="shared" si="9"/>
        <v/>
      </c>
      <c r="AG66" s="38" t="str">
        <f t="shared" si="14"/>
        <v/>
      </c>
      <c r="AH66" s="108" t="str">
        <f t="shared" si="15"/>
        <v/>
      </c>
      <c r="AI66" s="108" t="str">
        <f t="shared" si="16"/>
        <v/>
      </c>
      <c r="AJ66" s="108" t="str">
        <f t="shared" si="17"/>
        <v/>
      </c>
      <c r="AK66" s="108" t="str">
        <f t="shared" si="18"/>
        <v/>
      </c>
      <c r="AL66" s="108" t="str">
        <f t="shared" si="19"/>
        <v/>
      </c>
      <c r="AM66" s="108" t="str">
        <f t="shared" si="10"/>
        <v/>
      </c>
      <c r="AN66" s="108" t="str">
        <f t="shared" si="11"/>
        <v/>
      </c>
      <c r="AO66" s="109" t="str">
        <f t="shared" si="12"/>
        <v/>
      </c>
      <c r="AQ66">
        <f>種目情報!A49</f>
        <v>0</v>
      </c>
      <c r="AR66">
        <f>種目情報!B49</f>
        <v>0</v>
      </c>
      <c r="AS66">
        <f>種目情報!C49</f>
        <v>0</v>
      </c>
    </row>
    <row r="67" spans="1:45" x14ac:dyDescent="0.4">
      <c r="A67">
        <v>50</v>
      </c>
      <c r="B67" t="str">
        <f>IFERROR(IF(B66=手順3!$A$11,"",IF(B66&lt;=100,IF(手順2!A61=手順５!A67,手順５!A67,手順3!$A$12),B66+1)),"")</f>
        <v/>
      </c>
      <c r="C67" s="10" t="str">
        <f>IFERROR(VLOOKUP($B67,手順2!$A$12:$T$107,C$1,FALSE),"")&amp;IFERROR(VLOOKUP($B67,手順3!$A$12:$U$107,C$1,FALSE),"")</f>
        <v/>
      </c>
      <c r="D67" s="10" t="str">
        <f>IFERROR(VLOOKUP($B67,手順2!$A$12:$T$107,D$1,FALSE),"")&amp;IFERROR(VLOOKUP($B67,手順3!$A$12:$U$107,D$1,FALSE),"")</f>
        <v/>
      </c>
      <c r="E67" s="10" t="str">
        <f>IFERROR(VLOOKUP($B67,手順2!$A$12:$T$107,E$1,FALSE),"")&amp;IFERROR(VLOOKUP($B67,手順3!$A$12:$U$107,E$1,FALSE),"")</f>
        <v/>
      </c>
      <c r="F67" s="10" t="str">
        <f>IFERROR(VLOOKUP($B67,手順2!$A$12:$T$107,F$1,FALSE),"")&amp;IFERROR(VLOOKUP($B67,手順3!$A$12:$U$107,F$1,FALSE),"")</f>
        <v/>
      </c>
      <c r="G67" s="10" t="str">
        <f>IFERROR(VLOOKUP($B67,手順2!$A$12:$T$107,G$1,FALSE),"")&amp;IFERROR(VLOOKUP($B67,手順3!$A$12:$U$107,G$1,FALSE),"")</f>
        <v/>
      </c>
      <c r="H67" s="10" t="str">
        <f>IFERROR(VLOOKUP($B67,手順2!$A$12:$T$107,H$1,FALSE),"")&amp;IFERROR(VLOOKUP($B67,手順3!$A$12:$U$107,H$1,FALSE),"")</f>
        <v/>
      </c>
      <c r="I67" s="10" t="str">
        <f>IFERROR(VLOOKUP($B67,手順2!$A$12:$T$107,I$1,FALSE),"")&amp;IFERROR(VLOOKUP($B67,手順3!$A$12:$U$107,I$1,FALSE),"")</f>
        <v/>
      </c>
      <c r="J67" s="88" t="str">
        <f>IFERROR(VLOOKUP($B67,手順2!$A$12:$P$107,J$1,FALSE),"")&amp;IFERROR(VLOOKUP($B67,手順3!$A$12:$U$107,J$1,FALSE),"")</f>
        <v/>
      </c>
      <c r="K67" s="141" t="str">
        <f>IF(J67="","",IF(IFERROR(VLOOKUP($B67,手順2!$A$12:$P$107,K$1,FALSE),"")&amp;IFERROR(VLOOKUP($B67,手順3!$A$12:$U$107,K$1,FALSE),"")="",0,IFERROR(VLOOKUP($B67,手順2!$A$12:$P$107,K$1,FALSE),"")&amp;IFERROR(VLOOKUP($B67,手順3!$A$12:$U$107,K$1,FALSE),"")))</f>
        <v/>
      </c>
      <c r="L67" s="141" t="str">
        <f>IF(K67="","",IF(IFERROR(VLOOKUP($B67,手順2!$A$12:$P$107,L$1,FALSE),"")&amp;IFERROR(VLOOKUP($B67,手順3!$A$12:$U$107,L$1,FALSE),"")="",0,IFERROR(VLOOKUP($B67,手順2!$A$12:$P$107,L$1,FALSE),"")&amp;IFERROR(VLOOKUP($B67,手順3!$A$12:$U$107,L$1,FALSE),"")))</f>
        <v/>
      </c>
      <c r="M67" s="141" t="str">
        <f>IF(L67="","",IF(IFERROR(VLOOKUP($B67,手順2!$A$12:$P$107,M$1,FALSE),"")&amp;IFERROR(VLOOKUP($B67,手順3!$A$12:$U$107,M$1,FALSE),"")="",0,IFERROR(VLOOKUP($B67,手順2!$A$12:$P$107,M$1,FALSE),"")&amp;IFERROR(VLOOKUP($B67,手順3!$A$12:$U$107,M$1,FALSE),"")))</f>
        <v/>
      </c>
      <c r="N67" s="88" t="str">
        <f>IFERROR(VLOOKUP($B67,手順2!$A$12:$P$107,N$1,FALSE),"")&amp;IFERROR(VLOOKUP($B67,手順3!$A$12:$U$107,N$1,FALSE),"")</f>
        <v/>
      </c>
      <c r="O67" s="141" t="str">
        <f>IF(N67="","",IF(IFERROR(VLOOKUP($B67,手順2!$A$12:$P$107,O$1,FALSE),"")&amp;IFERROR(VLOOKUP($B67,手順3!$A$12:$U$107,O$1,FALSE),"")="",0,IFERROR(VLOOKUP($B67,手順2!$A$12:$P$107,O$1,FALSE),"")&amp;IFERROR(VLOOKUP($B67,手順3!$A$12:$U$107,O$1,FALSE),"")))</f>
        <v/>
      </c>
      <c r="P67" s="141" t="str">
        <f>IF(O67="","",IF(IFERROR(VLOOKUP($B67,手順2!$A$12:$P$107,P$1,FALSE),"")&amp;IFERROR(VLOOKUP($B67,手順3!$A$12:$U$107,P$1,FALSE),"")="",0,IFERROR(VLOOKUP($B67,手順2!$A$12:$P$107,P$1,FALSE),"")&amp;IFERROR(VLOOKUP($B67,手順3!$A$12:$U$107,P$1,FALSE),"")))</f>
        <v/>
      </c>
      <c r="Q67" s="141" t="str">
        <f>IF(P67="","",IF(IFERROR(VLOOKUP($B67,手順2!$A$12:$P$107,Q$1,FALSE),"")&amp;IFERROR(VLOOKUP($B67,手順3!$A$12:$U$107,Q$1,FALSE),"")="",0,IFERROR(VLOOKUP($B67,手順2!$A$12:$P$107,Q$1,FALSE),"")&amp;IFERROR(VLOOKUP($B67,手順3!$A$12:$U$107,Q$1,FALSE),"")))</f>
        <v/>
      </c>
      <c r="R67" s="88" t="str">
        <f>IFERROR(VLOOKUP($B67,手順2!$A$12:$Q$107,R$1,FALSE),"")&amp;IFERROR(VLOOKUP($B67,手順3!$A$12:$U$107,R$1,FALSE),"")</f>
        <v/>
      </c>
      <c r="S67" s="119"/>
      <c r="T67" s="119"/>
      <c r="U67" s="119"/>
      <c r="Z67"/>
      <c r="AA67" s="149" t="str">
        <f>IF($AE67="","",COUNTIF($AO$18:$AO67,AA$17))</f>
        <v/>
      </c>
      <c r="AB67" s="149" t="str">
        <f>IF($AE67="","",COUNTIF($AO$18:$AO67,AB$17))</f>
        <v/>
      </c>
      <c r="AC67" s="149" t="str">
        <f>IF($AE67="","",COUNTIF($AO$18:$AO67,AC$17))</f>
        <v/>
      </c>
      <c r="AD67" s="149" t="str">
        <f>IF($AE67="","",COUNTIF($AO$18:$AO67,AD$17))</f>
        <v/>
      </c>
      <c r="AE67" s="107" t="str">
        <f t="shared" si="13"/>
        <v/>
      </c>
      <c r="AF67" s="108" t="str">
        <f t="shared" si="9"/>
        <v/>
      </c>
      <c r="AG67" s="38" t="str">
        <f t="shared" si="14"/>
        <v/>
      </c>
      <c r="AH67" s="108" t="str">
        <f t="shared" si="15"/>
        <v/>
      </c>
      <c r="AI67" s="108" t="str">
        <f t="shared" si="16"/>
        <v/>
      </c>
      <c r="AJ67" s="108" t="str">
        <f t="shared" si="17"/>
        <v/>
      </c>
      <c r="AK67" s="108" t="str">
        <f t="shared" si="18"/>
        <v/>
      </c>
      <c r="AL67" s="108" t="str">
        <f t="shared" si="19"/>
        <v/>
      </c>
      <c r="AM67" s="108" t="str">
        <f t="shared" si="10"/>
        <v/>
      </c>
      <c r="AN67" s="108" t="str">
        <f t="shared" si="11"/>
        <v/>
      </c>
      <c r="AO67" s="109" t="str">
        <f t="shared" si="12"/>
        <v/>
      </c>
      <c r="AQ67">
        <f>種目情報!A50</f>
        <v>0</v>
      </c>
      <c r="AR67">
        <f>種目情報!B50</f>
        <v>0</v>
      </c>
      <c r="AS67">
        <f>種目情報!C50</f>
        <v>0</v>
      </c>
    </row>
    <row r="68" spans="1:45" x14ac:dyDescent="0.4">
      <c r="A68">
        <v>51</v>
      </c>
      <c r="B68" t="str">
        <f>IFERROR(IF(B67=手順3!$A$11,"",IF(B67&lt;=100,IF(手順2!A62=手順５!A68,手順５!A68,手順3!$A$12),B67+1)),"")</f>
        <v/>
      </c>
      <c r="C68" s="10" t="str">
        <f>IFERROR(VLOOKUP($B68,手順2!$A$12:$T$107,C$1,FALSE),"")&amp;IFERROR(VLOOKUP($B68,手順3!$A$12:$U$107,C$1,FALSE),"")</f>
        <v/>
      </c>
      <c r="D68" s="10" t="str">
        <f>IFERROR(VLOOKUP($B68,手順2!$A$12:$T$107,D$1,FALSE),"")&amp;IFERROR(VLOOKUP($B68,手順3!$A$12:$U$107,D$1,FALSE),"")</f>
        <v/>
      </c>
      <c r="E68" s="10" t="str">
        <f>IFERROR(VLOOKUP($B68,手順2!$A$12:$T$107,E$1,FALSE),"")&amp;IFERROR(VLOOKUP($B68,手順3!$A$12:$U$107,E$1,FALSE),"")</f>
        <v/>
      </c>
      <c r="F68" s="10" t="str">
        <f>IFERROR(VLOOKUP($B68,手順2!$A$12:$T$107,F$1,FALSE),"")&amp;IFERROR(VLOOKUP($B68,手順3!$A$12:$U$107,F$1,FALSE),"")</f>
        <v/>
      </c>
      <c r="G68" s="10" t="str">
        <f>IFERROR(VLOOKUP($B68,手順2!$A$12:$T$107,G$1,FALSE),"")&amp;IFERROR(VLOOKUP($B68,手順3!$A$12:$U$107,G$1,FALSE),"")</f>
        <v/>
      </c>
      <c r="H68" s="10" t="str">
        <f>IFERROR(VLOOKUP($B68,手順2!$A$12:$T$107,H$1,FALSE),"")&amp;IFERROR(VLOOKUP($B68,手順3!$A$12:$U$107,H$1,FALSE),"")</f>
        <v/>
      </c>
      <c r="I68" s="10" t="str">
        <f>IFERROR(VLOOKUP($B68,手順2!$A$12:$T$107,I$1,FALSE),"")&amp;IFERROR(VLOOKUP($B68,手順3!$A$12:$U$107,I$1,FALSE),"")</f>
        <v/>
      </c>
      <c r="J68" s="88" t="str">
        <f>IFERROR(VLOOKUP($B68,手順2!$A$12:$P$107,J$1,FALSE),"")&amp;IFERROR(VLOOKUP($B68,手順3!$A$12:$U$107,J$1,FALSE),"")</f>
        <v/>
      </c>
      <c r="K68" s="141" t="str">
        <f>IF(J68="","",IF(IFERROR(VLOOKUP($B68,手順2!$A$12:$P$107,K$1,FALSE),"")&amp;IFERROR(VLOOKUP($B68,手順3!$A$12:$U$107,K$1,FALSE),"")="",0,IFERROR(VLOOKUP($B68,手順2!$A$12:$P$107,K$1,FALSE),"")&amp;IFERROR(VLOOKUP($B68,手順3!$A$12:$U$107,K$1,FALSE),"")))</f>
        <v/>
      </c>
      <c r="L68" s="141" t="str">
        <f>IF(K68="","",IF(IFERROR(VLOOKUP($B68,手順2!$A$12:$P$107,L$1,FALSE),"")&amp;IFERROR(VLOOKUP($B68,手順3!$A$12:$U$107,L$1,FALSE),"")="",0,IFERROR(VLOOKUP($B68,手順2!$A$12:$P$107,L$1,FALSE),"")&amp;IFERROR(VLOOKUP($B68,手順3!$A$12:$U$107,L$1,FALSE),"")))</f>
        <v/>
      </c>
      <c r="M68" s="141" t="str">
        <f>IF(L68="","",IF(IFERROR(VLOOKUP($B68,手順2!$A$12:$P$107,M$1,FALSE),"")&amp;IFERROR(VLOOKUP($B68,手順3!$A$12:$U$107,M$1,FALSE),"")="",0,IFERROR(VLOOKUP($B68,手順2!$A$12:$P$107,M$1,FALSE),"")&amp;IFERROR(VLOOKUP($B68,手順3!$A$12:$U$107,M$1,FALSE),"")))</f>
        <v/>
      </c>
      <c r="N68" s="88" t="str">
        <f>IFERROR(VLOOKUP($B68,手順2!$A$12:$P$107,N$1,FALSE),"")&amp;IFERROR(VLOOKUP($B68,手順3!$A$12:$U$107,N$1,FALSE),"")</f>
        <v/>
      </c>
      <c r="O68" s="141" t="str">
        <f>IF(N68="","",IF(IFERROR(VLOOKUP($B68,手順2!$A$12:$P$107,O$1,FALSE),"")&amp;IFERROR(VLOOKUP($B68,手順3!$A$12:$U$107,O$1,FALSE),"")="",0,IFERROR(VLOOKUP($B68,手順2!$A$12:$P$107,O$1,FALSE),"")&amp;IFERROR(VLOOKUP($B68,手順3!$A$12:$U$107,O$1,FALSE),"")))</f>
        <v/>
      </c>
      <c r="P68" s="141" t="str">
        <f>IF(O68="","",IF(IFERROR(VLOOKUP($B68,手順2!$A$12:$P$107,P$1,FALSE),"")&amp;IFERROR(VLOOKUP($B68,手順3!$A$12:$U$107,P$1,FALSE),"")="",0,IFERROR(VLOOKUP($B68,手順2!$A$12:$P$107,P$1,FALSE),"")&amp;IFERROR(VLOOKUP($B68,手順3!$A$12:$U$107,P$1,FALSE),"")))</f>
        <v/>
      </c>
      <c r="Q68" s="141" t="str">
        <f>IF(P68="","",IF(IFERROR(VLOOKUP($B68,手順2!$A$12:$P$107,Q$1,FALSE),"")&amp;IFERROR(VLOOKUP($B68,手順3!$A$12:$U$107,Q$1,FALSE),"")="",0,IFERROR(VLOOKUP($B68,手順2!$A$12:$P$107,Q$1,FALSE),"")&amp;IFERROR(VLOOKUP($B68,手順3!$A$12:$U$107,Q$1,FALSE),"")))</f>
        <v/>
      </c>
      <c r="R68" s="88" t="str">
        <f>IFERROR(VLOOKUP($B68,手順2!$A$12:$Q$107,R$1,FALSE),"")&amp;IFERROR(VLOOKUP($B68,手順3!$A$12:$U$107,R$1,FALSE),"")</f>
        <v/>
      </c>
      <c r="S68" s="119"/>
      <c r="T68" s="119"/>
      <c r="U68" s="119"/>
      <c r="Z68"/>
      <c r="AA68" s="149" t="str">
        <f>IF($AE68="","",COUNTIF($AO$18:$AO68,AA$17))</f>
        <v/>
      </c>
      <c r="AB68" s="149" t="str">
        <f>IF($AE68="","",COUNTIF($AO$18:$AO68,AB$17))</f>
        <v/>
      </c>
      <c r="AC68" s="149" t="str">
        <f>IF($AE68="","",COUNTIF($AO$18:$AO68,AC$17))</f>
        <v/>
      </c>
      <c r="AD68" s="149" t="str">
        <f>IF($AE68="","",COUNTIF($AO$18:$AO68,AD$17))</f>
        <v/>
      </c>
      <c r="AE68" s="107" t="str">
        <f t="shared" si="13"/>
        <v/>
      </c>
      <c r="AF68" s="108" t="str">
        <f t="shared" si="9"/>
        <v/>
      </c>
      <c r="AG68" s="38" t="str">
        <f t="shared" si="14"/>
        <v/>
      </c>
      <c r="AH68" s="108" t="str">
        <f t="shared" si="15"/>
        <v/>
      </c>
      <c r="AI68" s="108" t="str">
        <f t="shared" si="16"/>
        <v/>
      </c>
      <c r="AJ68" s="108" t="str">
        <f t="shared" si="17"/>
        <v/>
      </c>
      <c r="AK68" s="108" t="str">
        <f t="shared" si="18"/>
        <v/>
      </c>
      <c r="AL68" s="108" t="str">
        <f t="shared" si="19"/>
        <v/>
      </c>
      <c r="AM68" s="108" t="str">
        <f t="shared" si="10"/>
        <v/>
      </c>
      <c r="AN68" s="108" t="str">
        <f t="shared" si="11"/>
        <v/>
      </c>
      <c r="AO68" s="109" t="str">
        <f t="shared" si="12"/>
        <v/>
      </c>
      <c r="AQ68">
        <f>種目情報!A51</f>
        <v>0</v>
      </c>
      <c r="AR68">
        <f>種目情報!B51</f>
        <v>0</v>
      </c>
      <c r="AS68">
        <f>種目情報!C51</f>
        <v>0</v>
      </c>
    </row>
    <row r="69" spans="1:45" x14ac:dyDescent="0.4">
      <c r="A69">
        <v>52</v>
      </c>
      <c r="B69" t="str">
        <f>IFERROR(IF(B68=手順3!$A$11,"",IF(B68&lt;=100,IF(手順2!A63=手順５!A69,手順５!A69,手順3!$A$12),B68+1)),"")</f>
        <v/>
      </c>
      <c r="C69" s="10" t="str">
        <f>IFERROR(VLOOKUP($B69,手順2!$A$12:$T$107,C$1,FALSE),"")&amp;IFERROR(VLOOKUP($B69,手順3!$A$12:$U$107,C$1,FALSE),"")</f>
        <v/>
      </c>
      <c r="D69" s="10" t="str">
        <f>IFERROR(VLOOKUP($B69,手順2!$A$12:$T$107,D$1,FALSE),"")&amp;IFERROR(VLOOKUP($B69,手順3!$A$12:$U$107,D$1,FALSE),"")</f>
        <v/>
      </c>
      <c r="E69" s="10" t="str">
        <f>IFERROR(VLOOKUP($B69,手順2!$A$12:$T$107,E$1,FALSE),"")&amp;IFERROR(VLOOKUP($B69,手順3!$A$12:$U$107,E$1,FALSE),"")</f>
        <v/>
      </c>
      <c r="F69" s="10" t="str">
        <f>IFERROR(VLOOKUP($B69,手順2!$A$12:$T$107,F$1,FALSE),"")&amp;IFERROR(VLOOKUP($B69,手順3!$A$12:$U$107,F$1,FALSE),"")</f>
        <v/>
      </c>
      <c r="G69" s="10" t="str">
        <f>IFERROR(VLOOKUP($B69,手順2!$A$12:$T$107,G$1,FALSE),"")&amp;IFERROR(VLOOKUP($B69,手順3!$A$12:$U$107,G$1,FALSE),"")</f>
        <v/>
      </c>
      <c r="H69" s="10" t="str">
        <f>IFERROR(VLOOKUP($B69,手順2!$A$12:$T$107,H$1,FALSE),"")&amp;IFERROR(VLOOKUP($B69,手順3!$A$12:$U$107,H$1,FALSE),"")</f>
        <v/>
      </c>
      <c r="I69" s="10" t="str">
        <f>IFERROR(VLOOKUP($B69,手順2!$A$12:$T$107,I$1,FALSE),"")&amp;IFERROR(VLOOKUP($B69,手順3!$A$12:$U$107,I$1,FALSE),"")</f>
        <v/>
      </c>
      <c r="J69" s="88" t="str">
        <f>IFERROR(VLOOKUP($B69,手順2!$A$12:$P$107,J$1,FALSE),"")&amp;IFERROR(VLOOKUP($B69,手順3!$A$12:$U$107,J$1,FALSE),"")</f>
        <v/>
      </c>
      <c r="K69" s="141" t="str">
        <f>IF(J69="","",IF(IFERROR(VLOOKUP($B69,手順2!$A$12:$P$107,K$1,FALSE),"")&amp;IFERROR(VLOOKUP($B69,手順3!$A$12:$U$107,K$1,FALSE),"")="",0,IFERROR(VLOOKUP($B69,手順2!$A$12:$P$107,K$1,FALSE),"")&amp;IFERROR(VLOOKUP($B69,手順3!$A$12:$U$107,K$1,FALSE),"")))</f>
        <v/>
      </c>
      <c r="L69" s="141" t="str">
        <f>IF(K69="","",IF(IFERROR(VLOOKUP($B69,手順2!$A$12:$P$107,L$1,FALSE),"")&amp;IFERROR(VLOOKUP($B69,手順3!$A$12:$U$107,L$1,FALSE),"")="",0,IFERROR(VLOOKUP($B69,手順2!$A$12:$P$107,L$1,FALSE),"")&amp;IFERROR(VLOOKUP($B69,手順3!$A$12:$U$107,L$1,FALSE),"")))</f>
        <v/>
      </c>
      <c r="M69" s="141" t="str">
        <f>IF(L69="","",IF(IFERROR(VLOOKUP($B69,手順2!$A$12:$P$107,M$1,FALSE),"")&amp;IFERROR(VLOOKUP($B69,手順3!$A$12:$U$107,M$1,FALSE),"")="",0,IFERROR(VLOOKUP($B69,手順2!$A$12:$P$107,M$1,FALSE),"")&amp;IFERROR(VLOOKUP($B69,手順3!$A$12:$U$107,M$1,FALSE),"")))</f>
        <v/>
      </c>
      <c r="N69" s="88" t="str">
        <f>IFERROR(VLOOKUP($B69,手順2!$A$12:$P$107,N$1,FALSE),"")&amp;IFERROR(VLOOKUP($B69,手順3!$A$12:$U$107,N$1,FALSE),"")</f>
        <v/>
      </c>
      <c r="O69" s="141" t="str">
        <f>IF(N69="","",IF(IFERROR(VLOOKUP($B69,手順2!$A$12:$P$107,O$1,FALSE),"")&amp;IFERROR(VLOOKUP($B69,手順3!$A$12:$U$107,O$1,FALSE),"")="",0,IFERROR(VLOOKUP($B69,手順2!$A$12:$P$107,O$1,FALSE),"")&amp;IFERROR(VLOOKUP($B69,手順3!$A$12:$U$107,O$1,FALSE),"")))</f>
        <v/>
      </c>
      <c r="P69" s="141" t="str">
        <f>IF(O69="","",IF(IFERROR(VLOOKUP($B69,手順2!$A$12:$P$107,P$1,FALSE),"")&amp;IFERROR(VLOOKUP($B69,手順3!$A$12:$U$107,P$1,FALSE),"")="",0,IFERROR(VLOOKUP($B69,手順2!$A$12:$P$107,P$1,FALSE),"")&amp;IFERROR(VLOOKUP($B69,手順3!$A$12:$U$107,P$1,FALSE),"")))</f>
        <v/>
      </c>
      <c r="Q69" s="141" t="str">
        <f>IF(P69="","",IF(IFERROR(VLOOKUP($B69,手順2!$A$12:$P$107,Q$1,FALSE),"")&amp;IFERROR(VLOOKUP($B69,手順3!$A$12:$U$107,Q$1,FALSE),"")="",0,IFERROR(VLOOKUP($B69,手順2!$A$12:$P$107,Q$1,FALSE),"")&amp;IFERROR(VLOOKUP($B69,手順3!$A$12:$U$107,Q$1,FALSE),"")))</f>
        <v/>
      </c>
      <c r="R69" s="88" t="str">
        <f>IFERROR(VLOOKUP($B69,手順2!$A$12:$Q$107,R$1,FALSE),"")&amp;IFERROR(VLOOKUP($B69,手順3!$A$12:$U$107,R$1,FALSE),"")</f>
        <v/>
      </c>
      <c r="S69" s="119"/>
      <c r="T69" s="119"/>
      <c r="U69" s="119"/>
      <c r="Z69"/>
      <c r="AA69" s="149" t="str">
        <f>IF($AE69="","",COUNTIF($AO$18:$AO69,AA$17))</f>
        <v/>
      </c>
      <c r="AB69" s="149" t="str">
        <f>IF($AE69="","",COUNTIF($AO$18:$AO69,AB$17))</f>
        <v/>
      </c>
      <c r="AC69" s="149" t="str">
        <f>IF($AE69="","",COUNTIF($AO$18:$AO69,AC$17))</f>
        <v/>
      </c>
      <c r="AD69" s="149" t="str">
        <f>IF($AE69="","",COUNTIF($AO$18:$AO69,AD$17))</f>
        <v/>
      </c>
      <c r="AE69" s="107" t="str">
        <f t="shared" si="13"/>
        <v/>
      </c>
      <c r="AF69" s="108" t="str">
        <f t="shared" si="9"/>
        <v/>
      </c>
      <c r="AG69" s="38" t="str">
        <f t="shared" si="14"/>
        <v/>
      </c>
      <c r="AH69" s="108" t="str">
        <f t="shared" si="15"/>
        <v/>
      </c>
      <c r="AI69" s="108" t="str">
        <f t="shared" si="16"/>
        <v/>
      </c>
      <c r="AJ69" s="108" t="str">
        <f t="shared" si="17"/>
        <v/>
      </c>
      <c r="AK69" s="108" t="str">
        <f t="shared" si="18"/>
        <v/>
      </c>
      <c r="AL69" s="108" t="str">
        <f t="shared" si="19"/>
        <v/>
      </c>
      <c r="AM69" s="108" t="str">
        <f t="shared" si="10"/>
        <v/>
      </c>
      <c r="AN69" s="108" t="str">
        <f t="shared" si="11"/>
        <v/>
      </c>
      <c r="AO69" s="109" t="str">
        <f t="shared" si="12"/>
        <v/>
      </c>
      <c r="AQ69">
        <f>種目情報!A52</f>
        <v>0</v>
      </c>
      <c r="AR69">
        <f>種目情報!B52</f>
        <v>0</v>
      </c>
      <c r="AS69">
        <f>種目情報!C52</f>
        <v>0</v>
      </c>
    </row>
    <row r="70" spans="1:45" x14ac:dyDescent="0.4">
      <c r="A70">
        <v>53</v>
      </c>
      <c r="B70" t="str">
        <f>IFERROR(IF(B69=手順3!$A$11,"",IF(B69&lt;=100,IF(手順2!A64=手順５!A70,手順５!A70,手順3!$A$12),B69+1)),"")</f>
        <v/>
      </c>
      <c r="C70" s="10" t="str">
        <f>IFERROR(VLOOKUP($B70,手順2!$A$12:$T$107,C$1,FALSE),"")&amp;IFERROR(VLOOKUP($B70,手順3!$A$12:$U$107,C$1,FALSE),"")</f>
        <v/>
      </c>
      <c r="D70" s="10" t="str">
        <f>IFERROR(VLOOKUP($B70,手順2!$A$12:$T$107,D$1,FALSE),"")&amp;IFERROR(VLOOKUP($B70,手順3!$A$12:$U$107,D$1,FALSE),"")</f>
        <v/>
      </c>
      <c r="E70" s="10" t="str">
        <f>IFERROR(VLOOKUP($B70,手順2!$A$12:$T$107,E$1,FALSE),"")&amp;IFERROR(VLOOKUP($B70,手順3!$A$12:$U$107,E$1,FALSE),"")</f>
        <v/>
      </c>
      <c r="F70" s="10" t="str">
        <f>IFERROR(VLOOKUP($B70,手順2!$A$12:$T$107,F$1,FALSE),"")&amp;IFERROR(VLOOKUP($B70,手順3!$A$12:$U$107,F$1,FALSE),"")</f>
        <v/>
      </c>
      <c r="G70" s="10" t="str">
        <f>IFERROR(VLOOKUP($B70,手順2!$A$12:$T$107,G$1,FALSE),"")&amp;IFERROR(VLOOKUP($B70,手順3!$A$12:$U$107,G$1,FALSE),"")</f>
        <v/>
      </c>
      <c r="H70" s="10" t="str">
        <f>IFERROR(VLOOKUP($B70,手順2!$A$12:$T$107,H$1,FALSE),"")&amp;IFERROR(VLOOKUP($B70,手順3!$A$12:$U$107,H$1,FALSE),"")</f>
        <v/>
      </c>
      <c r="I70" s="10" t="str">
        <f>IFERROR(VLOOKUP($B70,手順2!$A$12:$T$107,I$1,FALSE),"")&amp;IFERROR(VLOOKUP($B70,手順3!$A$12:$U$107,I$1,FALSE),"")</f>
        <v/>
      </c>
      <c r="J70" s="88" t="str">
        <f>IFERROR(VLOOKUP($B70,手順2!$A$12:$P$107,J$1,FALSE),"")&amp;IFERROR(VLOOKUP($B70,手順3!$A$12:$U$107,J$1,FALSE),"")</f>
        <v/>
      </c>
      <c r="K70" s="141" t="str">
        <f>IF(J70="","",IF(IFERROR(VLOOKUP($B70,手順2!$A$12:$P$107,K$1,FALSE),"")&amp;IFERROR(VLOOKUP($B70,手順3!$A$12:$U$107,K$1,FALSE),"")="",0,IFERROR(VLOOKUP($B70,手順2!$A$12:$P$107,K$1,FALSE),"")&amp;IFERROR(VLOOKUP($B70,手順3!$A$12:$U$107,K$1,FALSE),"")))</f>
        <v/>
      </c>
      <c r="L70" s="141" t="str">
        <f>IF(K70="","",IF(IFERROR(VLOOKUP($B70,手順2!$A$12:$P$107,L$1,FALSE),"")&amp;IFERROR(VLOOKUP($B70,手順3!$A$12:$U$107,L$1,FALSE),"")="",0,IFERROR(VLOOKUP($B70,手順2!$A$12:$P$107,L$1,FALSE),"")&amp;IFERROR(VLOOKUP($B70,手順3!$A$12:$U$107,L$1,FALSE),"")))</f>
        <v/>
      </c>
      <c r="M70" s="141" t="str">
        <f>IF(L70="","",IF(IFERROR(VLOOKUP($B70,手順2!$A$12:$P$107,M$1,FALSE),"")&amp;IFERROR(VLOOKUP($B70,手順3!$A$12:$U$107,M$1,FALSE),"")="",0,IFERROR(VLOOKUP($B70,手順2!$A$12:$P$107,M$1,FALSE),"")&amp;IFERROR(VLOOKUP($B70,手順3!$A$12:$U$107,M$1,FALSE),"")))</f>
        <v/>
      </c>
      <c r="N70" s="88" t="str">
        <f>IFERROR(VLOOKUP($B70,手順2!$A$12:$P$107,N$1,FALSE),"")&amp;IFERROR(VLOOKUP($B70,手順3!$A$12:$U$107,N$1,FALSE),"")</f>
        <v/>
      </c>
      <c r="O70" s="141" t="str">
        <f>IF(N70="","",IF(IFERROR(VLOOKUP($B70,手順2!$A$12:$P$107,O$1,FALSE),"")&amp;IFERROR(VLOOKUP($B70,手順3!$A$12:$U$107,O$1,FALSE),"")="",0,IFERROR(VLOOKUP($B70,手順2!$A$12:$P$107,O$1,FALSE),"")&amp;IFERROR(VLOOKUP($B70,手順3!$A$12:$U$107,O$1,FALSE),"")))</f>
        <v/>
      </c>
      <c r="P70" s="141" t="str">
        <f>IF(O70="","",IF(IFERROR(VLOOKUP($B70,手順2!$A$12:$P$107,P$1,FALSE),"")&amp;IFERROR(VLOOKUP($B70,手順3!$A$12:$U$107,P$1,FALSE),"")="",0,IFERROR(VLOOKUP($B70,手順2!$A$12:$P$107,P$1,FALSE),"")&amp;IFERROR(VLOOKUP($B70,手順3!$A$12:$U$107,P$1,FALSE),"")))</f>
        <v/>
      </c>
      <c r="Q70" s="141" t="str">
        <f>IF(P70="","",IF(IFERROR(VLOOKUP($B70,手順2!$A$12:$P$107,Q$1,FALSE),"")&amp;IFERROR(VLOOKUP($B70,手順3!$A$12:$U$107,Q$1,FALSE),"")="",0,IFERROR(VLOOKUP($B70,手順2!$A$12:$P$107,Q$1,FALSE),"")&amp;IFERROR(VLOOKUP($B70,手順3!$A$12:$U$107,Q$1,FALSE),"")))</f>
        <v/>
      </c>
      <c r="R70" s="88" t="str">
        <f>IFERROR(VLOOKUP($B70,手順2!$A$12:$Q$107,R$1,FALSE),"")&amp;IFERROR(VLOOKUP($B70,手順3!$A$12:$U$107,R$1,FALSE),"")</f>
        <v/>
      </c>
      <c r="S70" s="119"/>
      <c r="T70" s="119"/>
      <c r="U70" s="119"/>
      <c r="Z70"/>
      <c r="AA70" s="149" t="str">
        <f>IF($AE70="","",COUNTIF($AO$18:$AO70,AA$17))</f>
        <v/>
      </c>
      <c r="AB70" s="149" t="str">
        <f>IF($AE70="","",COUNTIF($AO$18:$AO70,AB$17))</f>
        <v/>
      </c>
      <c r="AC70" s="149" t="str">
        <f>IF($AE70="","",COUNTIF($AO$18:$AO70,AC$17))</f>
        <v/>
      </c>
      <c r="AD70" s="149" t="str">
        <f>IF($AE70="","",COUNTIF($AO$18:$AO70,AD$17))</f>
        <v/>
      </c>
      <c r="AE70" s="107" t="str">
        <f t="shared" si="13"/>
        <v/>
      </c>
      <c r="AF70" s="108" t="str">
        <f t="shared" si="9"/>
        <v/>
      </c>
      <c r="AG70" s="38" t="str">
        <f t="shared" si="14"/>
        <v/>
      </c>
      <c r="AH70" s="108" t="str">
        <f t="shared" si="15"/>
        <v/>
      </c>
      <c r="AI70" s="108" t="str">
        <f t="shared" si="16"/>
        <v/>
      </c>
      <c r="AJ70" s="108" t="str">
        <f t="shared" si="17"/>
        <v/>
      </c>
      <c r="AK70" s="108" t="str">
        <f t="shared" si="18"/>
        <v/>
      </c>
      <c r="AL70" s="108" t="str">
        <f t="shared" si="19"/>
        <v/>
      </c>
      <c r="AM70" s="108" t="str">
        <f t="shared" si="10"/>
        <v/>
      </c>
      <c r="AN70" s="108" t="str">
        <f t="shared" si="11"/>
        <v/>
      </c>
      <c r="AO70" s="109" t="str">
        <f t="shared" si="12"/>
        <v/>
      </c>
      <c r="AQ70">
        <f>種目情報!A53</f>
        <v>0</v>
      </c>
      <c r="AR70">
        <f>種目情報!B53</f>
        <v>0</v>
      </c>
      <c r="AS70">
        <f>種目情報!C53</f>
        <v>0</v>
      </c>
    </row>
    <row r="71" spans="1:45" x14ac:dyDescent="0.4">
      <c r="A71">
        <v>54</v>
      </c>
      <c r="B71" t="str">
        <f>IFERROR(IF(B70=手順3!$A$11,"",IF(B70&lt;=100,IF(手順2!A65=手順５!A71,手順５!A71,手順3!$A$12),B70+1)),"")</f>
        <v/>
      </c>
      <c r="C71" s="10" t="str">
        <f>IFERROR(VLOOKUP($B71,手順2!$A$12:$T$107,C$1,FALSE),"")&amp;IFERROR(VLOOKUP($B71,手順3!$A$12:$U$107,C$1,FALSE),"")</f>
        <v/>
      </c>
      <c r="D71" s="10" t="str">
        <f>IFERROR(VLOOKUP($B71,手順2!$A$12:$T$107,D$1,FALSE),"")&amp;IFERROR(VLOOKUP($B71,手順3!$A$12:$U$107,D$1,FALSE),"")</f>
        <v/>
      </c>
      <c r="E71" s="10" t="str">
        <f>IFERROR(VLOOKUP($B71,手順2!$A$12:$T$107,E$1,FALSE),"")&amp;IFERROR(VLOOKUP($B71,手順3!$A$12:$U$107,E$1,FALSE),"")</f>
        <v/>
      </c>
      <c r="F71" s="10" t="str">
        <f>IFERROR(VLOOKUP($B71,手順2!$A$12:$T$107,F$1,FALSE),"")&amp;IFERROR(VLOOKUP($B71,手順3!$A$12:$U$107,F$1,FALSE),"")</f>
        <v/>
      </c>
      <c r="G71" s="10" t="str">
        <f>IFERROR(VLOOKUP($B71,手順2!$A$12:$T$107,G$1,FALSE),"")&amp;IFERROR(VLOOKUP($B71,手順3!$A$12:$U$107,G$1,FALSE),"")</f>
        <v/>
      </c>
      <c r="H71" s="10" t="str">
        <f>IFERROR(VLOOKUP($B71,手順2!$A$12:$T$107,H$1,FALSE),"")&amp;IFERROR(VLOOKUP($B71,手順3!$A$12:$U$107,H$1,FALSE),"")</f>
        <v/>
      </c>
      <c r="I71" s="10" t="str">
        <f>IFERROR(VLOOKUP($B71,手順2!$A$12:$T$107,I$1,FALSE),"")&amp;IFERROR(VLOOKUP($B71,手順3!$A$12:$U$107,I$1,FALSE),"")</f>
        <v/>
      </c>
      <c r="J71" s="88" t="str">
        <f>IFERROR(VLOOKUP($B71,手順2!$A$12:$P$107,J$1,FALSE),"")&amp;IFERROR(VLOOKUP($B71,手順3!$A$12:$U$107,J$1,FALSE),"")</f>
        <v/>
      </c>
      <c r="K71" s="141" t="str">
        <f>IF(J71="","",IF(IFERROR(VLOOKUP($B71,手順2!$A$12:$P$107,K$1,FALSE),"")&amp;IFERROR(VLOOKUP($B71,手順3!$A$12:$U$107,K$1,FALSE),"")="",0,IFERROR(VLOOKUP($B71,手順2!$A$12:$P$107,K$1,FALSE),"")&amp;IFERROR(VLOOKUP($B71,手順3!$A$12:$U$107,K$1,FALSE),"")))</f>
        <v/>
      </c>
      <c r="L71" s="141" t="str">
        <f>IF(K71="","",IF(IFERROR(VLOOKUP($B71,手順2!$A$12:$P$107,L$1,FALSE),"")&amp;IFERROR(VLOOKUP($B71,手順3!$A$12:$U$107,L$1,FALSE),"")="",0,IFERROR(VLOOKUP($B71,手順2!$A$12:$P$107,L$1,FALSE),"")&amp;IFERROR(VLOOKUP($B71,手順3!$A$12:$U$107,L$1,FALSE),"")))</f>
        <v/>
      </c>
      <c r="M71" s="141" t="str">
        <f>IF(L71="","",IF(IFERROR(VLOOKUP($B71,手順2!$A$12:$P$107,M$1,FALSE),"")&amp;IFERROR(VLOOKUP($B71,手順3!$A$12:$U$107,M$1,FALSE),"")="",0,IFERROR(VLOOKUP($B71,手順2!$A$12:$P$107,M$1,FALSE),"")&amp;IFERROR(VLOOKUP($B71,手順3!$A$12:$U$107,M$1,FALSE),"")))</f>
        <v/>
      </c>
      <c r="N71" s="88" t="str">
        <f>IFERROR(VLOOKUP($B71,手順2!$A$12:$P$107,N$1,FALSE),"")&amp;IFERROR(VLOOKUP($B71,手順3!$A$12:$U$107,N$1,FALSE),"")</f>
        <v/>
      </c>
      <c r="O71" s="141" t="str">
        <f>IF(N71="","",IF(IFERROR(VLOOKUP($B71,手順2!$A$12:$P$107,O$1,FALSE),"")&amp;IFERROR(VLOOKUP($B71,手順3!$A$12:$U$107,O$1,FALSE),"")="",0,IFERROR(VLOOKUP($B71,手順2!$A$12:$P$107,O$1,FALSE),"")&amp;IFERROR(VLOOKUP($B71,手順3!$A$12:$U$107,O$1,FALSE),"")))</f>
        <v/>
      </c>
      <c r="P71" s="141" t="str">
        <f>IF(O71="","",IF(IFERROR(VLOOKUP($B71,手順2!$A$12:$P$107,P$1,FALSE),"")&amp;IFERROR(VLOOKUP($B71,手順3!$A$12:$U$107,P$1,FALSE),"")="",0,IFERROR(VLOOKUP($B71,手順2!$A$12:$P$107,P$1,FALSE),"")&amp;IFERROR(VLOOKUP($B71,手順3!$A$12:$U$107,P$1,FALSE),"")))</f>
        <v/>
      </c>
      <c r="Q71" s="141" t="str">
        <f>IF(P71="","",IF(IFERROR(VLOOKUP($B71,手順2!$A$12:$P$107,Q$1,FALSE),"")&amp;IFERROR(VLOOKUP($B71,手順3!$A$12:$U$107,Q$1,FALSE),"")="",0,IFERROR(VLOOKUP($B71,手順2!$A$12:$P$107,Q$1,FALSE),"")&amp;IFERROR(VLOOKUP($B71,手順3!$A$12:$U$107,Q$1,FALSE),"")))</f>
        <v/>
      </c>
      <c r="R71" s="88" t="str">
        <f>IFERROR(VLOOKUP($B71,手順2!$A$12:$Q$107,R$1,FALSE),"")&amp;IFERROR(VLOOKUP($B71,手順3!$A$12:$U$107,R$1,FALSE),"")</f>
        <v/>
      </c>
      <c r="S71" s="119"/>
      <c r="T71" s="119"/>
      <c r="U71" s="119"/>
      <c r="Z71"/>
      <c r="AA71" s="149" t="str">
        <f>IF($AE71="","",COUNTIF($AO$18:$AO71,AA$17))</f>
        <v/>
      </c>
      <c r="AB71" s="149" t="str">
        <f>IF($AE71="","",COUNTIF($AO$18:$AO71,AB$17))</f>
        <v/>
      </c>
      <c r="AC71" s="149" t="str">
        <f>IF($AE71="","",COUNTIF($AO$18:$AO71,AC$17))</f>
        <v/>
      </c>
      <c r="AD71" s="149" t="str">
        <f>IF($AE71="","",COUNTIF($AO$18:$AO71,AD$17))</f>
        <v/>
      </c>
      <c r="AE71" s="107" t="str">
        <f t="shared" si="13"/>
        <v/>
      </c>
      <c r="AF71" s="108" t="str">
        <f t="shared" si="9"/>
        <v/>
      </c>
      <c r="AG71" s="38" t="str">
        <f t="shared" si="14"/>
        <v/>
      </c>
      <c r="AH71" s="108" t="str">
        <f t="shared" si="15"/>
        <v/>
      </c>
      <c r="AI71" s="108" t="str">
        <f t="shared" si="16"/>
        <v/>
      </c>
      <c r="AJ71" s="108" t="str">
        <f t="shared" si="17"/>
        <v/>
      </c>
      <c r="AK71" s="108" t="str">
        <f t="shared" si="18"/>
        <v/>
      </c>
      <c r="AL71" s="108" t="str">
        <f t="shared" si="19"/>
        <v/>
      </c>
      <c r="AM71" s="108" t="str">
        <f t="shared" si="10"/>
        <v/>
      </c>
      <c r="AN71" s="108" t="str">
        <f t="shared" si="11"/>
        <v/>
      </c>
      <c r="AO71" s="109" t="str">
        <f t="shared" si="12"/>
        <v/>
      </c>
      <c r="AQ71">
        <f>種目情報!A54</f>
        <v>0</v>
      </c>
      <c r="AR71">
        <f>種目情報!B54</f>
        <v>0</v>
      </c>
      <c r="AS71">
        <f>種目情報!C54</f>
        <v>0</v>
      </c>
    </row>
    <row r="72" spans="1:45" x14ac:dyDescent="0.4">
      <c r="A72">
        <v>55</v>
      </c>
      <c r="B72" t="str">
        <f>IFERROR(IF(B71=手順3!$A$11,"",IF(B71&lt;=100,IF(手順2!A66=手順５!A72,手順５!A72,手順3!$A$12),B71+1)),"")</f>
        <v/>
      </c>
      <c r="C72" s="10" t="str">
        <f>IFERROR(VLOOKUP($B72,手順2!$A$12:$T$107,C$1,FALSE),"")&amp;IFERROR(VLOOKUP($B72,手順3!$A$12:$U$107,C$1,FALSE),"")</f>
        <v/>
      </c>
      <c r="D72" s="10" t="str">
        <f>IFERROR(VLOOKUP($B72,手順2!$A$12:$T$107,D$1,FALSE),"")&amp;IFERROR(VLOOKUP($B72,手順3!$A$12:$U$107,D$1,FALSE),"")</f>
        <v/>
      </c>
      <c r="E72" s="10" t="str">
        <f>IFERROR(VLOOKUP($B72,手順2!$A$12:$T$107,E$1,FALSE),"")&amp;IFERROR(VLOOKUP($B72,手順3!$A$12:$U$107,E$1,FALSE),"")</f>
        <v/>
      </c>
      <c r="F72" s="10" t="str">
        <f>IFERROR(VLOOKUP($B72,手順2!$A$12:$T$107,F$1,FALSE),"")&amp;IFERROR(VLOOKUP($B72,手順3!$A$12:$U$107,F$1,FALSE),"")</f>
        <v/>
      </c>
      <c r="G72" s="10" t="str">
        <f>IFERROR(VLOOKUP($B72,手順2!$A$12:$T$107,G$1,FALSE),"")&amp;IFERROR(VLOOKUP($B72,手順3!$A$12:$U$107,G$1,FALSE),"")</f>
        <v/>
      </c>
      <c r="H72" s="10" t="str">
        <f>IFERROR(VLOOKUP($B72,手順2!$A$12:$T$107,H$1,FALSE),"")&amp;IFERROR(VLOOKUP($B72,手順3!$A$12:$U$107,H$1,FALSE),"")</f>
        <v/>
      </c>
      <c r="I72" s="10" t="str">
        <f>IFERROR(VLOOKUP($B72,手順2!$A$12:$T$107,I$1,FALSE),"")&amp;IFERROR(VLOOKUP($B72,手順3!$A$12:$U$107,I$1,FALSE),"")</f>
        <v/>
      </c>
      <c r="J72" s="88" t="str">
        <f>IFERROR(VLOOKUP($B72,手順2!$A$12:$P$107,J$1,FALSE),"")&amp;IFERROR(VLOOKUP($B72,手順3!$A$12:$U$107,J$1,FALSE),"")</f>
        <v/>
      </c>
      <c r="K72" s="141" t="str">
        <f>IF(J72="","",IF(IFERROR(VLOOKUP($B72,手順2!$A$12:$P$107,K$1,FALSE),"")&amp;IFERROR(VLOOKUP($B72,手順3!$A$12:$U$107,K$1,FALSE),"")="",0,IFERROR(VLOOKUP($B72,手順2!$A$12:$P$107,K$1,FALSE),"")&amp;IFERROR(VLOOKUP($B72,手順3!$A$12:$U$107,K$1,FALSE),"")))</f>
        <v/>
      </c>
      <c r="L72" s="141" t="str">
        <f>IF(K72="","",IF(IFERROR(VLOOKUP($B72,手順2!$A$12:$P$107,L$1,FALSE),"")&amp;IFERROR(VLOOKUP($B72,手順3!$A$12:$U$107,L$1,FALSE),"")="",0,IFERROR(VLOOKUP($B72,手順2!$A$12:$P$107,L$1,FALSE),"")&amp;IFERROR(VLOOKUP($B72,手順3!$A$12:$U$107,L$1,FALSE),"")))</f>
        <v/>
      </c>
      <c r="M72" s="141" t="str">
        <f>IF(L72="","",IF(IFERROR(VLOOKUP($B72,手順2!$A$12:$P$107,M$1,FALSE),"")&amp;IFERROR(VLOOKUP($B72,手順3!$A$12:$U$107,M$1,FALSE),"")="",0,IFERROR(VLOOKUP($B72,手順2!$A$12:$P$107,M$1,FALSE),"")&amp;IFERROR(VLOOKUP($B72,手順3!$A$12:$U$107,M$1,FALSE),"")))</f>
        <v/>
      </c>
      <c r="N72" s="88" t="str">
        <f>IFERROR(VLOOKUP($B72,手順2!$A$12:$P$107,N$1,FALSE),"")&amp;IFERROR(VLOOKUP($B72,手順3!$A$12:$U$107,N$1,FALSE),"")</f>
        <v/>
      </c>
      <c r="O72" s="141" t="str">
        <f>IF(N72="","",IF(IFERROR(VLOOKUP($B72,手順2!$A$12:$P$107,O$1,FALSE),"")&amp;IFERROR(VLOOKUP($B72,手順3!$A$12:$U$107,O$1,FALSE),"")="",0,IFERROR(VLOOKUP($B72,手順2!$A$12:$P$107,O$1,FALSE),"")&amp;IFERROR(VLOOKUP($B72,手順3!$A$12:$U$107,O$1,FALSE),"")))</f>
        <v/>
      </c>
      <c r="P72" s="141" t="str">
        <f>IF(O72="","",IF(IFERROR(VLOOKUP($B72,手順2!$A$12:$P$107,P$1,FALSE),"")&amp;IFERROR(VLOOKUP($B72,手順3!$A$12:$U$107,P$1,FALSE),"")="",0,IFERROR(VLOOKUP($B72,手順2!$A$12:$P$107,P$1,FALSE),"")&amp;IFERROR(VLOOKUP($B72,手順3!$A$12:$U$107,P$1,FALSE),"")))</f>
        <v/>
      </c>
      <c r="Q72" s="141" t="str">
        <f>IF(P72="","",IF(IFERROR(VLOOKUP($B72,手順2!$A$12:$P$107,Q$1,FALSE),"")&amp;IFERROR(VLOOKUP($B72,手順3!$A$12:$U$107,Q$1,FALSE),"")="",0,IFERROR(VLOOKUP($B72,手順2!$A$12:$P$107,Q$1,FALSE),"")&amp;IFERROR(VLOOKUP($B72,手順3!$A$12:$U$107,Q$1,FALSE),"")))</f>
        <v/>
      </c>
      <c r="R72" s="88" t="str">
        <f>IFERROR(VLOOKUP($B72,手順2!$A$12:$Q$107,R$1,FALSE),"")&amp;IFERROR(VLOOKUP($B72,手順3!$A$12:$U$107,R$1,FALSE),"")</f>
        <v/>
      </c>
      <c r="S72" s="119"/>
      <c r="T72" s="119"/>
      <c r="U72" s="119"/>
      <c r="Z72"/>
      <c r="AA72" s="149" t="str">
        <f>IF($AE72="","",COUNTIF($AO$18:$AO72,AA$17))</f>
        <v/>
      </c>
      <c r="AB72" s="149" t="str">
        <f>IF($AE72="","",COUNTIF($AO$18:$AO72,AB$17))</f>
        <v/>
      </c>
      <c r="AC72" s="149" t="str">
        <f>IF($AE72="","",COUNTIF($AO$18:$AO72,AC$17))</f>
        <v/>
      </c>
      <c r="AD72" s="149" t="str">
        <f>IF($AE72="","",COUNTIF($AO$18:$AO72,AD$17))</f>
        <v/>
      </c>
      <c r="AE72" s="107" t="str">
        <f t="shared" si="13"/>
        <v/>
      </c>
      <c r="AF72" s="108" t="str">
        <f t="shared" si="9"/>
        <v/>
      </c>
      <c r="AG72" s="38" t="str">
        <f t="shared" si="14"/>
        <v/>
      </c>
      <c r="AH72" s="108" t="str">
        <f t="shared" si="15"/>
        <v/>
      </c>
      <c r="AI72" s="108" t="str">
        <f t="shared" si="16"/>
        <v/>
      </c>
      <c r="AJ72" s="108" t="str">
        <f t="shared" si="17"/>
        <v/>
      </c>
      <c r="AK72" s="108" t="str">
        <f t="shared" si="18"/>
        <v/>
      </c>
      <c r="AL72" s="108" t="str">
        <f t="shared" si="19"/>
        <v/>
      </c>
      <c r="AM72" s="108" t="str">
        <f t="shared" si="10"/>
        <v/>
      </c>
      <c r="AN72" s="108" t="str">
        <f t="shared" si="11"/>
        <v/>
      </c>
      <c r="AO72" s="109" t="str">
        <f t="shared" si="12"/>
        <v/>
      </c>
      <c r="AQ72">
        <f>種目情報!A55</f>
        <v>0</v>
      </c>
      <c r="AR72">
        <f>種目情報!B55</f>
        <v>0</v>
      </c>
      <c r="AS72">
        <f>種目情報!C55</f>
        <v>0</v>
      </c>
    </row>
    <row r="73" spans="1:45" x14ac:dyDescent="0.4">
      <c r="A73">
        <v>56</v>
      </c>
      <c r="B73" t="str">
        <f>IFERROR(IF(B72=手順3!$A$11,"",IF(B72&lt;=100,IF(手順2!A67=手順５!A73,手順５!A73,手順3!$A$12),B72+1)),"")</f>
        <v/>
      </c>
      <c r="C73" s="10" t="str">
        <f>IFERROR(VLOOKUP($B73,手順2!$A$12:$T$107,C$1,FALSE),"")&amp;IFERROR(VLOOKUP($B73,手順3!$A$12:$U$107,C$1,FALSE),"")</f>
        <v/>
      </c>
      <c r="D73" s="10" t="str">
        <f>IFERROR(VLOOKUP($B73,手順2!$A$12:$T$107,D$1,FALSE),"")&amp;IFERROR(VLOOKUP($B73,手順3!$A$12:$U$107,D$1,FALSE),"")</f>
        <v/>
      </c>
      <c r="E73" s="10" t="str">
        <f>IFERROR(VLOOKUP($B73,手順2!$A$12:$T$107,E$1,FALSE),"")&amp;IFERROR(VLOOKUP($B73,手順3!$A$12:$U$107,E$1,FALSE),"")</f>
        <v/>
      </c>
      <c r="F73" s="10" t="str">
        <f>IFERROR(VLOOKUP($B73,手順2!$A$12:$T$107,F$1,FALSE),"")&amp;IFERROR(VLOOKUP($B73,手順3!$A$12:$U$107,F$1,FALSE),"")</f>
        <v/>
      </c>
      <c r="G73" s="10" t="str">
        <f>IFERROR(VLOOKUP($B73,手順2!$A$12:$T$107,G$1,FALSE),"")&amp;IFERROR(VLOOKUP($B73,手順3!$A$12:$U$107,G$1,FALSE),"")</f>
        <v/>
      </c>
      <c r="H73" s="10" t="str">
        <f>IFERROR(VLOOKUP($B73,手順2!$A$12:$T$107,H$1,FALSE),"")&amp;IFERROR(VLOOKUP($B73,手順3!$A$12:$U$107,H$1,FALSE),"")</f>
        <v/>
      </c>
      <c r="I73" s="10" t="str">
        <f>IFERROR(VLOOKUP($B73,手順2!$A$12:$T$107,I$1,FALSE),"")&amp;IFERROR(VLOOKUP($B73,手順3!$A$12:$U$107,I$1,FALSE),"")</f>
        <v/>
      </c>
      <c r="J73" s="88" t="str">
        <f>IFERROR(VLOOKUP($B73,手順2!$A$12:$P$107,J$1,FALSE),"")&amp;IFERROR(VLOOKUP($B73,手順3!$A$12:$U$107,J$1,FALSE),"")</f>
        <v/>
      </c>
      <c r="K73" s="141" t="str">
        <f>IF(J73="","",IF(IFERROR(VLOOKUP($B73,手順2!$A$12:$P$107,K$1,FALSE),"")&amp;IFERROR(VLOOKUP($B73,手順3!$A$12:$U$107,K$1,FALSE),"")="",0,IFERROR(VLOOKUP($B73,手順2!$A$12:$P$107,K$1,FALSE),"")&amp;IFERROR(VLOOKUP($B73,手順3!$A$12:$U$107,K$1,FALSE),"")))</f>
        <v/>
      </c>
      <c r="L73" s="141" t="str">
        <f>IF(K73="","",IF(IFERROR(VLOOKUP($B73,手順2!$A$12:$P$107,L$1,FALSE),"")&amp;IFERROR(VLOOKUP($B73,手順3!$A$12:$U$107,L$1,FALSE),"")="",0,IFERROR(VLOOKUP($B73,手順2!$A$12:$P$107,L$1,FALSE),"")&amp;IFERROR(VLOOKUP($B73,手順3!$A$12:$U$107,L$1,FALSE),"")))</f>
        <v/>
      </c>
      <c r="M73" s="141" t="str">
        <f>IF(L73="","",IF(IFERROR(VLOOKUP($B73,手順2!$A$12:$P$107,M$1,FALSE),"")&amp;IFERROR(VLOOKUP($B73,手順3!$A$12:$U$107,M$1,FALSE),"")="",0,IFERROR(VLOOKUP($B73,手順2!$A$12:$P$107,M$1,FALSE),"")&amp;IFERROR(VLOOKUP($B73,手順3!$A$12:$U$107,M$1,FALSE),"")))</f>
        <v/>
      </c>
      <c r="N73" s="88" t="str">
        <f>IFERROR(VLOOKUP($B73,手順2!$A$12:$P$107,N$1,FALSE),"")&amp;IFERROR(VLOOKUP($B73,手順3!$A$12:$U$107,N$1,FALSE),"")</f>
        <v/>
      </c>
      <c r="O73" s="141" t="str">
        <f>IF(N73="","",IF(IFERROR(VLOOKUP($B73,手順2!$A$12:$P$107,O$1,FALSE),"")&amp;IFERROR(VLOOKUP($B73,手順3!$A$12:$U$107,O$1,FALSE),"")="",0,IFERROR(VLOOKUP($B73,手順2!$A$12:$P$107,O$1,FALSE),"")&amp;IFERROR(VLOOKUP($B73,手順3!$A$12:$U$107,O$1,FALSE),"")))</f>
        <v/>
      </c>
      <c r="P73" s="141" t="str">
        <f>IF(O73="","",IF(IFERROR(VLOOKUP($B73,手順2!$A$12:$P$107,P$1,FALSE),"")&amp;IFERROR(VLOOKUP($B73,手順3!$A$12:$U$107,P$1,FALSE),"")="",0,IFERROR(VLOOKUP($B73,手順2!$A$12:$P$107,P$1,FALSE),"")&amp;IFERROR(VLOOKUP($B73,手順3!$A$12:$U$107,P$1,FALSE),"")))</f>
        <v/>
      </c>
      <c r="Q73" s="141" t="str">
        <f>IF(P73="","",IF(IFERROR(VLOOKUP($B73,手順2!$A$12:$P$107,Q$1,FALSE),"")&amp;IFERROR(VLOOKUP($B73,手順3!$A$12:$U$107,Q$1,FALSE),"")="",0,IFERROR(VLOOKUP($B73,手順2!$A$12:$P$107,Q$1,FALSE),"")&amp;IFERROR(VLOOKUP($B73,手順3!$A$12:$U$107,Q$1,FALSE),"")))</f>
        <v/>
      </c>
      <c r="R73" s="88" t="str">
        <f>IFERROR(VLOOKUP($B73,手順2!$A$12:$Q$107,R$1,FALSE),"")&amp;IFERROR(VLOOKUP($B73,手順3!$A$12:$U$107,R$1,FALSE),"")</f>
        <v/>
      </c>
      <c r="S73" s="119"/>
      <c r="T73" s="119"/>
      <c r="U73" s="119"/>
      <c r="Z73"/>
      <c r="AA73" s="149" t="str">
        <f>IF($AE73="","",COUNTIF($AO$18:$AO73,AA$17))</f>
        <v/>
      </c>
      <c r="AB73" s="149" t="str">
        <f>IF($AE73="","",COUNTIF($AO$18:$AO73,AB$17))</f>
        <v/>
      </c>
      <c r="AC73" s="149" t="str">
        <f>IF($AE73="","",COUNTIF($AO$18:$AO73,AC$17))</f>
        <v/>
      </c>
      <c r="AD73" s="149" t="str">
        <f>IF($AE73="","",COUNTIF($AO$18:$AO73,AD$17))</f>
        <v/>
      </c>
      <c r="AE73" s="107" t="str">
        <f t="shared" si="13"/>
        <v/>
      </c>
      <c r="AF73" s="108" t="str">
        <f t="shared" si="9"/>
        <v/>
      </c>
      <c r="AG73" s="38" t="str">
        <f t="shared" si="14"/>
        <v/>
      </c>
      <c r="AH73" s="108" t="str">
        <f t="shared" si="15"/>
        <v/>
      </c>
      <c r="AI73" s="108" t="str">
        <f t="shared" si="16"/>
        <v/>
      </c>
      <c r="AJ73" s="108" t="str">
        <f t="shared" si="17"/>
        <v/>
      </c>
      <c r="AK73" s="108" t="str">
        <f t="shared" si="18"/>
        <v/>
      </c>
      <c r="AL73" s="108" t="str">
        <f t="shared" si="19"/>
        <v/>
      </c>
      <c r="AM73" s="108" t="str">
        <f t="shared" si="10"/>
        <v/>
      </c>
      <c r="AN73" s="108" t="str">
        <f t="shared" si="11"/>
        <v/>
      </c>
      <c r="AO73" s="109" t="str">
        <f t="shared" si="12"/>
        <v/>
      </c>
      <c r="AQ73">
        <f>種目情報!A56</f>
        <v>0</v>
      </c>
      <c r="AR73">
        <f>種目情報!B56</f>
        <v>0</v>
      </c>
      <c r="AS73">
        <f>種目情報!C56</f>
        <v>0</v>
      </c>
    </row>
    <row r="74" spans="1:45" x14ac:dyDescent="0.4">
      <c r="A74">
        <v>57</v>
      </c>
      <c r="B74" t="str">
        <f>IFERROR(IF(B73=手順3!$A$11,"",IF(B73&lt;=100,IF(手順2!A68=手順５!A74,手順５!A74,手順3!$A$12),B73+1)),"")</f>
        <v/>
      </c>
      <c r="C74" s="10" t="str">
        <f>IFERROR(VLOOKUP($B74,手順2!$A$12:$T$107,C$1,FALSE),"")&amp;IFERROR(VLOOKUP($B74,手順3!$A$12:$U$107,C$1,FALSE),"")</f>
        <v/>
      </c>
      <c r="D74" s="10" t="str">
        <f>IFERROR(VLOOKUP($B74,手順2!$A$12:$T$107,D$1,FALSE),"")&amp;IFERROR(VLOOKUP($B74,手順3!$A$12:$U$107,D$1,FALSE),"")</f>
        <v/>
      </c>
      <c r="E74" s="10" t="str">
        <f>IFERROR(VLOOKUP($B74,手順2!$A$12:$T$107,E$1,FALSE),"")&amp;IFERROR(VLOOKUP($B74,手順3!$A$12:$U$107,E$1,FALSE),"")</f>
        <v/>
      </c>
      <c r="F74" s="10" t="str">
        <f>IFERROR(VLOOKUP($B74,手順2!$A$12:$T$107,F$1,FALSE),"")&amp;IFERROR(VLOOKUP($B74,手順3!$A$12:$U$107,F$1,FALSE),"")</f>
        <v/>
      </c>
      <c r="G74" s="10" t="str">
        <f>IFERROR(VLOOKUP($B74,手順2!$A$12:$T$107,G$1,FALSE),"")&amp;IFERROR(VLOOKUP($B74,手順3!$A$12:$U$107,G$1,FALSE),"")</f>
        <v/>
      </c>
      <c r="H74" s="10" t="str">
        <f>IFERROR(VLOOKUP($B74,手順2!$A$12:$T$107,H$1,FALSE),"")&amp;IFERROR(VLOOKUP($B74,手順3!$A$12:$U$107,H$1,FALSE),"")</f>
        <v/>
      </c>
      <c r="I74" s="10" t="str">
        <f>IFERROR(VLOOKUP($B74,手順2!$A$12:$T$107,I$1,FALSE),"")&amp;IFERROR(VLOOKUP($B74,手順3!$A$12:$U$107,I$1,FALSE),"")</f>
        <v/>
      </c>
      <c r="J74" s="88" t="str">
        <f>IFERROR(VLOOKUP($B74,手順2!$A$12:$P$107,J$1,FALSE),"")&amp;IFERROR(VLOOKUP($B74,手順3!$A$12:$U$107,J$1,FALSE),"")</f>
        <v/>
      </c>
      <c r="K74" s="141" t="str">
        <f>IF(J74="","",IF(IFERROR(VLOOKUP($B74,手順2!$A$12:$P$107,K$1,FALSE),"")&amp;IFERROR(VLOOKUP($B74,手順3!$A$12:$U$107,K$1,FALSE),"")="",0,IFERROR(VLOOKUP($B74,手順2!$A$12:$P$107,K$1,FALSE),"")&amp;IFERROR(VLOOKUP($B74,手順3!$A$12:$U$107,K$1,FALSE),"")))</f>
        <v/>
      </c>
      <c r="L74" s="141" t="str">
        <f>IF(K74="","",IF(IFERROR(VLOOKUP($B74,手順2!$A$12:$P$107,L$1,FALSE),"")&amp;IFERROR(VLOOKUP($B74,手順3!$A$12:$U$107,L$1,FALSE),"")="",0,IFERROR(VLOOKUP($B74,手順2!$A$12:$P$107,L$1,FALSE),"")&amp;IFERROR(VLOOKUP($B74,手順3!$A$12:$U$107,L$1,FALSE),"")))</f>
        <v/>
      </c>
      <c r="M74" s="141" t="str">
        <f>IF(L74="","",IF(IFERROR(VLOOKUP($B74,手順2!$A$12:$P$107,M$1,FALSE),"")&amp;IFERROR(VLOOKUP($B74,手順3!$A$12:$U$107,M$1,FALSE),"")="",0,IFERROR(VLOOKUP($B74,手順2!$A$12:$P$107,M$1,FALSE),"")&amp;IFERROR(VLOOKUP($B74,手順3!$A$12:$U$107,M$1,FALSE),"")))</f>
        <v/>
      </c>
      <c r="N74" s="88" t="str">
        <f>IFERROR(VLOOKUP($B74,手順2!$A$12:$P$107,N$1,FALSE),"")&amp;IFERROR(VLOOKUP($B74,手順3!$A$12:$U$107,N$1,FALSE),"")</f>
        <v/>
      </c>
      <c r="O74" s="141" t="str">
        <f>IF(N74="","",IF(IFERROR(VLOOKUP($B74,手順2!$A$12:$P$107,O$1,FALSE),"")&amp;IFERROR(VLOOKUP($B74,手順3!$A$12:$U$107,O$1,FALSE),"")="",0,IFERROR(VLOOKUP($B74,手順2!$A$12:$P$107,O$1,FALSE),"")&amp;IFERROR(VLOOKUP($B74,手順3!$A$12:$U$107,O$1,FALSE),"")))</f>
        <v/>
      </c>
      <c r="P74" s="141" t="str">
        <f>IF(O74="","",IF(IFERROR(VLOOKUP($B74,手順2!$A$12:$P$107,P$1,FALSE),"")&amp;IFERROR(VLOOKUP($B74,手順3!$A$12:$U$107,P$1,FALSE),"")="",0,IFERROR(VLOOKUP($B74,手順2!$A$12:$P$107,P$1,FALSE),"")&amp;IFERROR(VLOOKUP($B74,手順3!$A$12:$U$107,P$1,FALSE),"")))</f>
        <v/>
      </c>
      <c r="Q74" s="141" t="str">
        <f>IF(P74="","",IF(IFERROR(VLOOKUP($B74,手順2!$A$12:$P$107,Q$1,FALSE),"")&amp;IFERROR(VLOOKUP($B74,手順3!$A$12:$U$107,Q$1,FALSE),"")="",0,IFERROR(VLOOKUP($B74,手順2!$A$12:$P$107,Q$1,FALSE),"")&amp;IFERROR(VLOOKUP($B74,手順3!$A$12:$U$107,Q$1,FALSE),"")))</f>
        <v/>
      </c>
      <c r="R74" s="88" t="str">
        <f>IFERROR(VLOOKUP($B74,手順2!$A$12:$Q$107,R$1,FALSE),"")&amp;IFERROR(VLOOKUP($B74,手順3!$A$12:$U$107,R$1,FALSE),"")</f>
        <v/>
      </c>
      <c r="S74" s="119"/>
      <c r="T74" s="119"/>
      <c r="U74" s="119"/>
      <c r="Z74"/>
      <c r="AA74" s="149" t="str">
        <f>IF($AE74="","",COUNTIF($AO$18:$AO74,AA$17))</f>
        <v/>
      </c>
      <c r="AB74" s="149" t="str">
        <f>IF($AE74="","",COUNTIF($AO$18:$AO74,AB$17))</f>
        <v/>
      </c>
      <c r="AC74" s="149" t="str">
        <f>IF($AE74="","",COUNTIF($AO$18:$AO74,AC$17))</f>
        <v/>
      </c>
      <c r="AD74" s="149" t="str">
        <f>IF($AE74="","",COUNTIF($AO$18:$AO74,AD$17))</f>
        <v/>
      </c>
      <c r="AE74" s="107" t="str">
        <f t="shared" si="13"/>
        <v/>
      </c>
      <c r="AF74" s="108" t="str">
        <f t="shared" si="9"/>
        <v/>
      </c>
      <c r="AG74" s="38" t="str">
        <f t="shared" si="14"/>
        <v/>
      </c>
      <c r="AH74" s="108" t="str">
        <f t="shared" si="15"/>
        <v/>
      </c>
      <c r="AI74" s="108" t="str">
        <f t="shared" si="16"/>
        <v/>
      </c>
      <c r="AJ74" s="108" t="str">
        <f t="shared" si="17"/>
        <v/>
      </c>
      <c r="AK74" s="108" t="str">
        <f t="shared" si="18"/>
        <v/>
      </c>
      <c r="AL74" s="108" t="str">
        <f t="shared" si="19"/>
        <v/>
      </c>
      <c r="AM74" s="108" t="str">
        <f t="shared" si="10"/>
        <v/>
      </c>
      <c r="AN74" s="108" t="str">
        <f t="shared" si="11"/>
        <v/>
      </c>
      <c r="AO74" s="109" t="str">
        <f t="shared" si="12"/>
        <v/>
      </c>
      <c r="AQ74">
        <f>種目情報!A57</f>
        <v>0</v>
      </c>
      <c r="AR74">
        <f>種目情報!B57</f>
        <v>0</v>
      </c>
      <c r="AS74">
        <f>種目情報!C57</f>
        <v>0</v>
      </c>
    </row>
    <row r="75" spans="1:45" x14ac:dyDescent="0.4">
      <c r="A75">
        <v>58</v>
      </c>
      <c r="B75" t="str">
        <f>IFERROR(IF(B74=手順3!$A$11,"",IF(B74&lt;=100,IF(手順2!A69=手順５!A75,手順５!A75,手順3!$A$12),B74+1)),"")</f>
        <v/>
      </c>
      <c r="C75" s="10" t="str">
        <f>IFERROR(VLOOKUP($B75,手順2!$A$12:$T$107,C$1,FALSE),"")&amp;IFERROR(VLOOKUP($B75,手順3!$A$12:$U$107,C$1,FALSE),"")</f>
        <v/>
      </c>
      <c r="D75" s="10" t="str">
        <f>IFERROR(VLOOKUP($B75,手順2!$A$12:$T$107,D$1,FALSE),"")&amp;IFERROR(VLOOKUP($B75,手順3!$A$12:$U$107,D$1,FALSE),"")</f>
        <v/>
      </c>
      <c r="E75" s="10" t="str">
        <f>IFERROR(VLOOKUP($B75,手順2!$A$12:$T$107,E$1,FALSE),"")&amp;IFERROR(VLOOKUP($B75,手順3!$A$12:$U$107,E$1,FALSE),"")</f>
        <v/>
      </c>
      <c r="F75" s="10" t="str">
        <f>IFERROR(VLOOKUP($B75,手順2!$A$12:$T$107,F$1,FALSE),"")&amp;IFERROR(VLOOKUP($B75,手順3!$A$12:$U$107,F$1,FALSE),"")</f>
        <v/>
      </c>
      <c r="G75" s="10" t="str">
        <f>IFERROR(VLOOKUP($B75,手順2!$A$12:$T$107,G$1,FALSE),"")&amp;IFERROR(VLOOKUP($B75,手順3!$A$12:$U$107,G$1,FALSE),"")</f>
        <v/>
      </c>
      <c r="H75" s="10" t="str">
        <f>IFERROR(VLOOKUP($B75,手順2!$A$12:$T$107,H$1,FALSE),"")&amp;IFERROR(VLOOKUP($B75,手順3!$A$12:$U$107,H$1,FALSE),"")</f>
        <v/>
      </c>
      <c r="I75" s="10" t="str">
        <f>IFERROR(VLOOKUP($B75,手順2!$A$12:$T$107,I$1,FALSE),"")&amp;IFERROR(VLOOKUP($B75,手順3!$A$12:$U$107,I$1,FALSE),"")</f>
        <v/>
      </c>
      <c r="J75" s="88" t="str">
        <f>IFERROR(VLOOKUP($B75,手順2!$A$12:$P$107,J$1,FALSE),"")&amp;IFERROR(VLOOKUP($B75,手順3!$A$12:$U$107,J$1,FALSE),"")</f>
        <v/>
      </c>
      <c r="K75" s="141" t="str">
        <f>IF(J75="","",IF(IFERROR(VLOOKUP($B75,手順2!$A$12:$P$107,K$1,FALSE),"")&amp;IFERROR(VLOOKUP($B75,手順3!$A$12:$U$107,K$1,FALSE),"")="",0,IFERROR(VLOOKUP($B75,手順2!$A$12:$P$107,K$1,FALSE),"")&amp;IFERROR(VLOOKUP($B75,手順3!$A$12:$U$107,K$1,FALSE),"")))</f>
        <v/>
      </c>
      <c r="L75" s="141" t="str">
        <f>IF(K75="","",IF(IFERROR(VLOOKUP($B75,手順2!$A$12:$P$107,L$1,FALSE),"")&amp;IFERROR(VLOOKUP($B75,手順3!$A$12:$U$107,L$1,FALSE),"")="",0,IFERROR(VLOOKUP($B75,手順2!$A$12:$P$107,L$1,FALSE),"")&amp;IFERROR(VLOOKUP($B75,手順3!$A$12:$U$107,L$1,FALSE),"")))</f>
        <v/>
      </c>
      <c r="M75" s="141" t="str">
        <f>IF(L75="","",IF(IFERROR(VLOOKUP($B75,手順2!$A$12:$P$107,M$1,FALSE),"")&amp;IFERROR(VLOOKUP($B75,手順3!$A$12:$U$107,M$1,FALSE),"")="",0,IFERROR(VLOOKUP($B75,手順2!$A$12:$P$107,M$1,FALSE),"")&amp;IFERROR(VLOOKUP($B75,手順3!$A$12:$U$107,M$1,FALSE),"")))</f>
        <v/>
      </c>
      <c r="N75" s="88" t="str">
        <f>IFERROR(VLOOKUP($B75,手順2!$A$12:$P$107,N$1,FALSE),"")&amp;IFERROR(VLOOKUP($B75,手順3!$A$12:$U$107,N$1,FALSE),"")</f>
        <v/>
      </c>
      <c r="O75" s="141" t="str">
        <f>IF(N75="","",IF(IFERROR(VLOOKUP($B75,手順2!$A$12:$P$107,O$1,FALSE),"")&amp;IFERROR(VLOOKUP($B75,手順3!$A$12:$U$107,O$1,FALSE),"")="",0,IFERROR(VLOOKUP($B75,手順2!$A$12:$P$107,O$1,FALSE),"")&amp;IFERROR(VLOOKUP($B75,手順3!$A$12:$U$107,O$1,FALSE),"")))</f>
        <v/>
      </c>
      <c r="P75" s="141" t="str">
        <f>IF(O75="","",IF(IFERROR(VLOOKUP($B75,手順2!$A$12:$P$107,P$1,FALSE),"")&amp;IFERROR(VLOOKUP($B75,手順3!$A$12:$U$107,P$1,FALSE),"")="",0,IFERROR(VLOOKUP($B75,手順2!$A$12:$P$107,P$1,FALSE),"")&amp;IFERROR(VLOOKUP($B75,手順3!$A$12:$U$107,P$1,FALSE),"")))</f>
        <v/>
      </c>
      <c r="Q75" s="141" t="str">
        <f>IF(P75="","",IF(IFERROR(VLOOKUP($B75,手順2!$A$12:$P$107,Q$1,FALSE),"")&amp;IFERROR(VLOOKUP($B75,手順3!$A$12:$U$107,Q$1,FALSE),"")="",0,IFERROR(VLOOKUP($B75,手順2!$A$12:$P$107,Q$1,FALSE),"")&amp;IFERROR(VLOOKUP($B75,手順3!$A$12:$U$107,Q$1,FALSE),"")))</f>
        <v/>
      </c>
      <c r="R75" s="88" t="str">
        <f>IFERROR(VLOOKUP($B75,手順2!$A$12:$Q$107,R$1,FALSE),"")&amp;IFERROR(VLOOKUP($B75,手順3!$A$12:$U$107,R$1,FALSE),"")</f>
        <v/>
      </c>
      <c r="S75" s="119"/>
      <c r="T75" s="119"/>
      <c r="U75" s="119"/>
      <c r="Z75"/>
      <c r="AA75" s="149" t="str">
        <f>IF($AE75="","",COUNTIF($AO$18:$AO75,AA$17))</f>
        <v/>
      </c>
      <c r="AB75" s="149" t="str">
        <f>IF($AE75="","",COUNTIF($AO$18:$AO75,AB$17))</f>
        <v/>
      </c>
      <c r="AC75" s="149" t="str">
        <f>IF($AE75="","",COUNTIF($AO$18:$AO75,AC$17))</f>
        <v/>
      </c>
      <c r="AD75" s="149" t="str">
        <f>IF($AE75="","",COUNTIF($AO$18:$AO75,AD$17))</f>
        <v/>
      </c>
      <c r="AE75" s="107" t="str">
        <f t="shared" si="13"/>
        <v/>
      </c>
      <c r="AF75" s="108" t="str">
        <f t="shared" si="9"/>
        <v/>
      </c>
      <c r="AG75" s="38" t="str">
        <f t="shared" si="14"/>
        <v/>
      </c>
      <c r="AH75" s="108" t="str">
        <f t="shared" si="15"/>
        <v/>
      </c>
      <c r="AI75" s="108" t="str">
        <f t="shared" si="16"/>
        <v/>
      </c>
      <c r="AJ75" s="108" t="str">
        <f t="shared" si="17"/>
        <v/>
      </c>
      <c r="AK75" s="108" t="str">
        <f t="shared" si="18"/>
        <v/>
      </c>
      <c r="AL75" s="108" t="str">
        <f t="shared" si="19"/>
        <v/>
      </c>
      <c r="AM75" s="108" t="str">
        <f t="shared" si="10"/>
        <v/>
      </c>
      <c r="AN75" s="108" t="str">
        <f t="shared" si="11"/>
        <v/>
      </c>
      <c r="AO75" s="109" t="str">
        <f t="shared" si="12"/>
        <v/>
      </c>
      <c r="AQ75">
        <f>種目情報!A58</f>
        <v>0</v>
      </c>
      <c r="AR75">
        <f>種目情報!B58</f>
        <v>0</v>
      </c>
      <c r="AS75">
        <f>種目情報!C58</f>
        <v>0</v>
      </c>
    </row>
    <row r="76" spans="1:45" x14ac:dyDescent="0.4">
      <c r="A76">
        <v>59</v>
      </c>
      <c r="B76" t="str">
        <f>IFERROR(IF(B75=手順3!$A$11,"",IF(B75&lt;=100,IF(手順2!A70=手順５!A76,手順５!A76,手順3!$A$12),B75+1)),"")</f>
        <v/>
      </c>
      <c r="C76" s="10" t="str">
        <f>IFERROR(VLOOKUP($B76,手順2!$A$12:$T$107,C$1,FALSE),"")&amp;IFERROR(VLOOKUP($B76,手順3!$A$12:$U$107,C$1,FALSE),"")</f>
        <v/>
      </c>
      <c r="D76" s="10" t="str">
        <f>IFERROR(VLOOKUP($B76,手順2!$A$12:$T$107,D$1,FALSE),"")&amp;IFERROR(VLOOKUP($B76,手順3!$A$12:$U$107,D$1,FALSE),"")</f>
        <v/>
      </c>
      <c r="E76" s="10" t="str">
        <f>IFERROR(VLOOKUP($B76,手順2!$A$12:$T$107,E$1,FALSE),"")&amp;IFERROR(VLOOKUP($B76,手順3!$A$12:$U$107,E$1,FALSE),"")</f>
        <v/>
      </c>
      <c r="F76" s="10" t="str">
        <f>IFERROR(VLOOKUP($B76,手順2!$A$12:$T$107,F$1,FALSE),"")&amp;IFERROR(VLOOKUP($B76,手順3!$A$12:$U$107,F$1,FALSE),"")</f>
        <v/>
      </c>
      <c r="G76" s="10" t="str">
        <f>IFERROR(VLOOKUP($B76,手順2!$A$12:$T$107,G$1,FALSE),"")&amp;IFERROR(VLOOKUP($B76,手順3!$A$12:$U$107,G$1,FALSE),"")</f>
        <v/>
      </c>
      <c r="H76" s="10" t="str">
        <f>IFERROR(VLOOKUP($B76,手順2!$A$12:$T$107,H$1,FALSE),"")&amp;IFERROR(VLOOKUP($B76,手順3!$A$12:$U$107,H$1,FALSE),"")</f>
        <v/>
      </c>
      <c r="I76" s="10" t="str">
        <f>IFERROR(VLOOKUP($B76,手順2!$A$12:$T$107,I$1,FALSE),"")&amp;IFERROR(VLOOKUP($B76,手順3!$A$12:$U$107,I$1,FALSE),"")</f>
        <v/>
      </c>
      <c r="J76" s="88" t="str">
        <f>IFERROR(VLOOKUP($B76,手順2!$A$12:$P$107,J$1,FALSE),"")&amp;IFERROR(VLOOKUP($B76,手順3!$A$12:$U$107,J$1,FALSE),"")</f>
        <v/>
      </c>
      <c r="K76" s="141" t="str">
        <f>IF(J76="","",IF(IFERROR(VLOOKUP($B76,手順2!$A$12:$P$107,K$1,FALSE),"")&amp;IFERROR(VLOOKUP($B76,手順3!$A$12:$U$107,K$1,FALSE),"")="",0,IFERROR(VLOOKUP($B76,手順2!$A$12:$P$107,K$1,FALSE),"")&amp;IFERROR(VLOOKUP($B76,手順3!$A$12:$U$107,K$1,FALSE),"")))</f>
        <v/>
      </c>
      <c r="L76" s="141" t="str">
        <f>IF(K76="","",IF(IFERROR(VLOOKUP($B76,手順2!$A$12:$P$107,L$1,FALSE),"")&amp;IFERROR(VLOOKUP($B76,手順3!$A$12:$U$107,L$1,FALSE),"")="",0,IFERROR(VLOOKUP($B76,手順2!$A$12:$P$107,L$1,FALSE),"")&amp;IFERROR(VLOOKUP($B76,手順3!$A$12:$U$107,L$1,FALSE),"")))</f>
        <v/>
      </c>
      <c r="M76" s="141" t="str">
        <f>IF(L76="","",IF(IFERROR(VLOOKUP($B76,手順2!$A$12:$P$107,M$1,FALSE),"")&amp;IFERROR(VLOOKUP($B76,手順3!$A$12:$U$107,M$1,FALSE),"")="",0,IFERROR(VLOOKUP($B76,手順2!$A$12:$P$107,M$1,FALSE),"")&amp;IFERROR(VLOOKUP($B76,手順3!$A$12:$U$107,M$1,FALSE),"")))</f>
        <v/>
      </c>
      <c r="N76" s="88" t="str">
        <f>IFERROR(VLOOKUP($B76,手順2!$A$12:$P$107,N$1,FALSE),"")&amp;IFERROR(VLOOKUP($B76,手順3!$A$12:$U$107,N$1,FALSE),"")</f>
        <v/>
      </c>
      <c r="O76" s="141" t="str">
        <f>IF(N76="","",IF(IFERROR(VLOOKUP($B76,手順2!$A$12:$P$107,O$1,FALSE),"")&amp;IFERROR(VLOOKUP($B76,手順3!$A$12:$U$107,O$1,FALSE),"")="",0,IFERROR(VLOOKUP($B76,手順2!$A$12:$P$107,O$1,FALSE),"")&amp;IFERROR(VLOOKUP($B76,手順3!$A$12:$U$107,O$1,FALSE),"")))</f>
        <v/>
      </c>
      <c r="P76" s="141" t="str">
        <f>IF(O76="","",IF(IFERROR(VLOOKUP($B76,手順2!$A$12:$P$107,P$1,FALSE),"")&amp;IFERROR(VLOOKUP($B76,手順3!$A$12:$U$107,P$1,FALSE),"")="",0,IFERROR(VLOOKUP($B76,手順2!$A$12:$P$107,P$1,FALSE),"")&amp;IFERROR(VLOOKUP($B76,手順3!$A$12:$U$107,P$1,FALSE),"")))</f>
        <v/>
      </c>
      <c r="Q76" s="141" t="str">
        <f>IF(P76="","",IF(IFERROR(VLOOKUP($B76,手順2!$A$12:$P$107,Q$1,FALSE),"")&amp;IFERROR(VLOOKUP($B76,手順3!$A$12:$U$107,Q$1,FALSE),"")="",0,IFERROR(VLOOKUP($B76,手順2!$A$12:$P$107,Q$1,FALSE),"")&amp;IFERROR(VLOOKUP($B76,手順3!$A$12:$U$107,Q$1,FALSE),"")))</f>
        <v/>
      </c>
      <c r="R76" s="88" t="str">
        <f>IFERROR(VLOOKUP($B76,手順2!$A$12:$Q$107,R$1,FALSE),"")&amp;IFERROR(VLOOKUP($B76,手順3!$A$12:$U$107,R$1,FALSE),"")</f>
        <v/>
      </c>
      <c r="S76" s="119"/>
      <c r="T76" s="119"/>
      <c r="U76" s="119"/>
      <c r="Z76"/>
      <c r="AA76" s="149" t="str">
        <f>IF($AE76="","",COUNTIF($AO$18:$AO76,AA$17))</f>
        <v/>
      </c>
      <c r="AB76" s="149" t="str">
        <f>IF($AE76="","",COUNTIF($AO$18:$AO76,AB$17))</f>
        <v/>
      </c>
      <c r="AC76" s="149" t="str">
        <f>IF($AE76="","",COUNTIF($AO$18:$AO76,AC$17))</f>
        <v/>
      </c>
      <c r="AD76" s="149" t="str">
        <f>IF($AE76="","",COUNTIF($AO$18:$AO76,AD$17))</f>
        <v/>
      </c>
      <c r="AE76" s="107" t="str">
        <f t="shared" si="13"/>
        <v/>
      </c>
      <c r="AF76" s="108" t="str">
        <f t="shared" si="9"/>
        <v/>
      </c>
      <c r="AG76" s="38" t="str">
        <f t="shared" si="14"/>
        <v/>
      </c>
      <c r="AH76" s="108" t="str">
        <f t="shared" si="15"/>
        <v/>
      </c>
      <c r="AI76" s="108" t="str">
        <f t="shared" si="16"/>
        <v/>
      </c>
      <c r="AJ76" s="108" t="str">
        <f t="shared" si="17"/>
        <v/>
      </c>
      <c r="AK76" s="108" t="str">
        <f t="shared" si="18"/>
        <v/>
      </c>
      <c r="AL76" s="108" t="str">
        <f t="shared" si="19"/>
        <v/>
      </c>
      <c r="AM76" s="108" t="str">
        <f t="shared" si="10"/>
        <v/>
      </c>
      <c r="AN76" s="108" t="str">
        <f t="shared" si="11"/>
        <v/>
      </c>
      <c r="AO76" s="109" t="str">
        <f t="shared" si="12"/>
        <v/>
      </c>
      <c r="AQ76">
        <f>種目情報!A59</f>
        <v>0</v>
      </c>
      <c r="AR76">
        <f>種目情報!B59</f>
        <v>0</v>
      </c>
      <c r="AS76">
        <f>種目情報!C59</f>
        <v>0</v>
      </c>
    </row>
    <row r="77" spans="1:45" x14ac:dyDescent="0.4">
      <c r="A77">
        <v>60</v>
      </c>
      <c r="B77" t="str">
        <f>IFERROR(IF(B76=手順3!$A$11,"",IF(B76&lt;=100,IF(手順2!A71=手順５!A77,手順５!A77,手順3!$A$12),B76+1)),"")</f>
        <v/>
      </c>
      <c r="C77" s="10" t="str">
        <f>IFERROR(VLOOKUP($B77,手順2!$A$12:$T$107,C$1,FALSE),"")&amp;IFERROR(VLOOKUP($B77,手順3!$A$12:$U$107,C$1,FALSE),"")</f>
        <v/>
      </c>
      <c r="D77" s="10" t="str">
        <f>IFERROR(VLOOKUP($B77,手順2!$A$12:$T$107,D$1,FALSE),"")&amp;IFERROR(VLOOKUP($B77,手順3!$A$12:$U$107,D$1,FALSE),"")</f>
        <v/>
      </c>
      <c r="E77" s="10" t="str">
        <f>IFERROR(VLOOKUP($B77,手順2!$A$12:$T$107,E$1,FALSE),"")&amp;IFERROR(VLOOKUP($B77,手順3!$A$12:$U$107,E$1,FALSE),"")</f>
        <v/>
      </c>
      <c r="F77" s="10" t="str">
        <f>IFERROR(VLOOKUP($B77,手順2!$A$12:$T$107,F$1,FALSE),"")&amp;IFERROR(VLOOKUP($B77,手順3!$A$12:$U$107,F$1,FALSE),"")</f>
        <v/>
      </c>
      <c r="G77" s="10" t="str">
        <f>IFERROR(VLOOKUP($B77,手順2!$A$12:$T$107,G$1,FALSE),"")&amp;IFERROR(VLOOKUP($B77,手順3!$A$12:$U$107,G$1,FALSE),"")</f>
        <v/>
      </c>
      <c r="H77" s="10" t="str">
        <f>IFERROR(VLOOKUP($B77,手順2!$A$12:$T$107,H$1,FALSE),"")&amp;IFERROR(VLOOKUP($B77,手順3!$A$12:$U$107,H$1,FALSE),"")</f>
        <v/>
      </c>
      <c r="I77" s="10" t="str">
        <f>IFERROR(VLOOKUP($B77,手順2!$A$12:$T$107,I$1,FALSE),"")&amp;IFERROR(VLOOKUP($B77,手順3!$A$12:$U$107,I$1,FALSE),"")</f>
        <v/>
      </c>
      <c r="J77" s="88" t="str">
        <f>IFERROR(VLOOKUP($B77,手順2!$A$12:$P$107,J$1,FALSE),"")&amp;IFERROR(VLOOKUP($B77,手順3!$A$12:$U$107,J$1,FALSE),"")</f>
        <v/>
      </c>
      <c r="K77" s="141" t="str">
        <f>IF(J77="","",IF(IFERROR(VLOOKUP($B77,手順2!$A$12:$P$107,K$1,FALSE),"")&amp;IFERROR(VLOOKUP($B77,手順3!$A$12:$U$107,K$1,FALSE),"")="",0,IFERROR(VLOOKUP($B77,手順2!$A$12:$P$107,K$1,FALSE),"")&amp;IFERROR(VLOOKUP($B77,手順3!$A$12:$U$107,K$1,FALSE),"")))</f>
        <v/>
      </c>
      <c r="L77" s="141" t="str">
        <f>IF(K77="","",IF(IFERROR(VLOOKUP($B77,手順2!$A$12:$P$107,L$1,FALSE),"")&amp;IFERROR(VLOOKUP($B77,手順3!$A$12:$U$107,L$1,FALSE),"")="",0,IFERROR(VLOOKUP($B77,手順2!$A$12:$P$107,L$1,FALSE),"")&amp;IFERROR(VLOOKUP($B77,手順3!$A$12:$U$107,L$1,FALSE),"")))</f>
        <v/>
      </c>
      <c r="M77" s="141" t="str">
        <f>IF(L77="","",IF(IFERROR(VLOOKUP($B77,手順2!$A$12:$P$107,M$1,FALSE),"")&amp;IFERROR(VLOOKUP($B77,手順3!$A$12:$U$107,M$1,FALSE),"")="",0,IFERROR(VLOOKUP($B77,手順2!$A$12:$P$107,M$1,FALSE),"")&amp;IFERROR(VLOOKUP($B77,手順3!$A$12:$U$107,M$1,FALSE),"")))</f>
        <v/>
      </c>
      <c r="N77" s="88" t="str">
        <f>IFERROR(VLOOKUP($B77,手順2!$A$12:$P$107,N$1,FALSE),"")&amp;IFERROR(VLOOKUP($B77,手順3!$A$12:$U$107,N$1,FALSE),"")</f>
        <v/>
      </c>
      <c r="O77" s="141" t="str">
        <f>IF(N77="","",IF(IFERROR(VLOOKUP($B77,手順2!$A$12:$P$107,O$1,FALSE),"")&amp;IFERROR(VLOOKUP($B77,手順3!$A$12:$U$107,O$1,FALSE),"")="",0,IFERROR(VLOOKUP($B77,手順2!$A$12:$P$107,O$1,FALSE),"")&amp;IFERROR(VLOOKUP($B77,手順3!$A$12:$U$107,O$1,FALSE),"")))</f>
        <v/>
      </c>
      <c r="P77" s="141" t="str">
        <f>IF(O77="","",IF(IFERROR(VLOOKUP($B77,手順2!$A$12:$P$107,P$1,FALSE),"")&amp;IFERROR(VLOOKUP($B77,手順3!$A$12:$U$107,P$1,FALSE),"")="",0,IFERROR(VLOOKUP($B77,手順2!$A$12:$P$107,P$1,FALSE),"")&amp;IFERROR(VLOOKUP($B77,手順3!$A$12:$U$107,P$1,FALSE),"")))</f>
        <v/>
      </c>
      <c r="Q77" s="141" t="str">
        <f>IF(P77="","",IF(IFERROR(VLOOKUP($B77,手順2!$A$12:$P$107,Q$1,FALSE),"")&amp;IFERROR(VLOOKUP($B77,手順3!$A$12:$U$107,Q$1,FALSE),"")="",0,IFERROR(VLOOKUP($B77,手順2!$A$12:$P$107,Q$1,FALSE),"")&amp;IFERROR(VLOOKUP($B77,手順3!$A$12:$U$107,Q$1,FALSE),"")))</f>
        <v/>
      </c>
      <c r="R77" s="88" t="str">
        <f>IFERROR(VLOOKUP($B77,手順2!$A$12:$Q$107,R$1,FALSE),"")&amp;IFERROR(VLOOKUP($B77,手順3!$A$12:$U$107,R$1,FALSE),"")</f>
        <v/>
      </c>
      <c r="S77" s="119"/>
      <c r="T77" s="119"/>
      <c r="U77" s="119"/>
      <c r="Z77"/>
      <c r="AA77" s="149" t="str">
        <f>IF($AE77="","",COUNTIF($AO$18:$AO77,AA$17))</f>
        <v/>
      </c>
      <c r="AB77" s="149" t="str">
        <f>IF($AE77="","",COUNTIF($AO$18:$AO77,AB$17))</f>
        <v/>
      </c>
      <c r="AC77" s="149" t="str">
        <f>IF($AE77="","",COUNTIF($AO$18:$AO77,AC$17))</f>
        <v/>
      </c>
      <c r="AD77" s="149" t="str">
        <f>IF($AE77="","",COUNTIF($AO$18:$AO77,AD$17))</f>
        <v/>
      </c>
      <c r="AE77" s="107" t="str">
        <f t="shared" si="13"/>
        <v/>
      </c>
      <c r="AF77" s="108" t="str">
        <f t="shared" si="9"/>
        <v/>
      </c>
      <c r="AG77" s="38" t="str">
        <f t="shared" si="14"/>
        <v/>
      </c>
      <c r="AH77" s="108" t="str">
        <f t="shared" si="15"/>
        <v/>
      </c>
      <c r="AI77" s="108" t="str">
        <f t="shared" si="16"/>
        <v/>
      </c>
      <c r="AJ77" s="108" t="str">
        <f t="shared" si="17"/>
        <v/>
      </c>
      <c r="AK77" s="108" t="str">
        <f t="shared" si="18"/>
        <v/>
      </c>
      <c r="AL77" s="108" t="str">
        <f t="shared" si="19"/>
        <v/>
      </c>
      <c r="AM77" s="108" t="str">
        <f t="shared" si="10"/>
        <v/>
      </c>
      <c r="AN77" s="108" t="str">
        <f t="shared" si="11"/>
        <v/>
      </c>
      <c r="AO77" s="109" t="str">
        <f t="shared" si="12"/>
        <v/>
      </c>
      <c r="AQ77">
        <f>種目情報!A60</f>
        <v>0</v>
      </c>
      <c r="AR77">
        <f>種目情報!B60</f>
        <v>0</v>
      </c>
      <c r="AS77">
        <f>種目情報!C60</f>
        <v>0</v>
      </c>
    </row>
    <row r="78" spans="1:45" x14ac:dyDescent="0.4">
      <c r="A78">
        <v>61</v>
      </c>
      <c r="B78" t="str">
        <f>IFERROR(IF(B77=手順3!$A$11,"",IF(B77&lt;=100,IF(手順2!A72=手順５!A78,手順５!A78,手順3!$A$12),B77+1)),"")</f>
        <v/>
      </c>
      <c r="C78" s="10" t="str">
        <f>IFERROR(VLOOKUP($B78,手順2!$A$12:$T$107,C$1,FALSE),"")&amp;IFERROR(VLOOKUP($B78,手順3!$A$12:$U$107,C$1,FALSE),"")</f>
        <v/>
      </c>
      <c r="D78" s="10" t="str">
        <f>IFERROR(VLOOKUP($B78,手順2!$A$12:$T$107,D$1,FALSE),"")&amp;IFERROR(VLOOKUP($B78,手順3!$A$12:$U$107,D$1,FALSE),"")</f>
        <v/>
      </c>
      <c r="E78" s="10" t="str">
        <f>IFERROR(VLOOKUP($B78,手順2!$A$12:$T$107,E$1,FALSE),"")&amp;IFERROR(VLOOKUP($B78,手順3!$A$12:$U$107,E$1,FALSE),"")</f>
        <v/>
      </c>
      <c r="F78" s="10" t="str">
        <f>IFERROR(VLOOKUP($B78,手順2!$A$12:$T$107,F$1,FALSE),"")&amp;IFERROR(VLOOKUP($B78,手順3!$A$12:$U$107,F$1,FALSE),"")</f>
        <v/>
      </c>
      <c r="G78" s="10" t="str">
        <f>IFERROR(VLOOKUP($B78,手順2!$A$12:$T$107,G$1,FALSE),"")&amp;IFERROR(VLOOKUP($B78,手順3!$A$12:$U$107,G$1,FALSE),"")</f>
        <v/>
      </c>
      <c r="H78" s="10" t="str">
        <f>IFERROR(VLOOKUP($B78,手順2!$A$12:$T$107,H$1,FALSE),"")&amp;IFERROR(VLOOKUP($B78,手順3!$A$12:$U$107,H$1,FALSE),"")</f>
        <v/>
      </c>
      <c r="I78" s="10" t="str">
        <f>IFERROR(VLOOKUP($B78,手順2!$A$12:$T$107,I$1,FALSE),"")&amp;IFERROR(VLOOKUP($B78,手順3!$A$12:$U$107,I$1,FALSE),"")</f>
        <v/>
      </c>
      <c r="J78" s="88" t="str">
        <f>IFERROR(VLOOKUP($B78,手順2!$A$12:$P$107,J$1,FALSE),"")&amp;IFERROR(VLOOKUP($B78,手順3!$A$12:$U$107,J$1,FALSE),"")</f>
        <v/>
      </c>
      <c r="K78" s="141" t="str">
        <f>IF(J78="","",IF(IFERROR(VLOOKUP($B78,手順2!$A$12:$P$107,K$1,FALSE),"")&amp;IFERROR(VLOOKUP($B78,手順3!$A$12:$U$107,K$1,FALSE),"")="",0,IFERROR(VLOOKUP($B78,手順2!$A$12:$P$107,K$1,FALSE),"")&amp;IFERROR(VLOOKUP($B78,手順3!$A$12:$U$107,K$1,FALSE),"")))</f>
        <v/>
      </c>
      <c r="L78" s="141" t="str">
        <f>IF(K78="","",IF(IFERROR(VLOOKUP($B78,手順2!$A$12:$P$107,L$1,FALSE),"")&amp;IFERROR(VLOOKUP($B78,手順3!$A$12:$U$107,L$1,FALSE),"")="",0,IFERROR(VLOOKUP($B78,手順2!$A$12:$P$107,L$1,FALSE),"")&amp;IFERROR(VLOOKUP($B78,手順3!$A$12:$U$107,L$1,FALSE),"")))</f>
        <v/>
      </c>
      <c r="M78" s="141" t="str">
        <f>IF(L78="","",IF(IFERROR(VLOOKUP($B78,手順2!$A$12:$P$107,M$1,FALSE),"")&amp;IFERROR(VLOOKUP($B78,手順3!$A$12:$U$107,M$1,FALSE),"")="",0,IFERROR(VLOOKUP($B78,手順2!$A$12:$P$107,M$1,FALSE),"")&amp;IFERROR(VLOOKUP($B78,手順3!$A$12:$U$107,M$1,FALSE),"")))</f>
        <v/>
      </c>
      <c r="N78" s="88" t="str">
        <f>IFERROR(VLOOKUP($B78,手順2!$A$12:$P$107,N$1,FALSE),"")&amp;IFERROR(VLOOKUP($B78,手順3!$A$12:$U$107,N$1,FALSE),"")</f>
        <v/>
      </c>
      <c r="O78" s="141" t="str">
        <f>IF(N78="","",IF(IFERROR(VLOOKUP($B78,手順2!$A$12:$P$107,O$1,FALSE),"")&amp;IFERROR(VLOOKUP($B78,手順3!$A$12:$U$107,O$1,FALSE),"")="",0,IFERROR(VLOOKUP($B78,手順2!$A$12:$P$107,O$1,FALSE),"")&amp;IFERROR(VLOOKUP($B78,手順3!$A$12:$U$107,O$1,FALSE),"")))</f>
        <v/>
      </c>
      <c r="P78" s="141" t="str">
        <f>IF(O78="","",IF(IFERROR(VLOOKUP($B78,手順2!$A$12:$P$107,P$1,FALSE),"")&amp;IFERROR(VLOOKUP($B78,手順3!$A$12:$U$107,P$1,FALSE),"")="",0,IFERROR(VLOOKUP($B78,手順2!$A$12:$P$107,P$1,FALSE),"")&amp;IFERROR(VLOOKUP($B78,手順3!$A$12:$U$107,P$1,FALSE),"")))</f>
        <v/>
      </c>
      <c r="Q78" s="141" t="str">
        <f>IF(P78="","",IF(IFERROR(VLOOKUP($B78,手順2!$A$12:$P$107,Q$1,FALSE),"")&amp;IFERROR(VLOOKUP($B78,手順3!$A$12:$U$107,Q$1,FALSE),"")="",0,IFERROR(VLOOKUP($B78,手順2!$A$12:$P$107,Q$1,FALSE),"")&amp;IFERROR(VLOOKUP($B78,手順3!$A$12:$U$107,Q$1,FALSE),"")))</f>
        <v/>
      </c>
      <c r="R78" s="88" t="str">
        <f>IFERROR(VLOOKUP($B78,手順2!$A$12:$Q$107,R$1,FALSE),"")&amp;IFERROR(VLOOKUP($B78,手順3!$A$12:$U$107,R$1,FALSE),"")</f>
        <v/>
      </c>
      <c r="S78" s="119"/>
      <c r="T78" s="119"/>
      <c r="U78" s="119"/>
      <c r="Z78"/>
      <c r="AA78" s="149" t="str">
        <f>IF($AE78="","",COUNTIF($AO$18:$AO78,AA$17))</f>
        <v/>
      </c>
      <c r="AB78" s="149" t="str">
        <f>IF($AE78="","",COUNTIF($AO$18:$AO78,AB$17))</f>
        <v/>
      </c>
      <c r="AC78" s="149" t="str">
        <f>IF($AE78="","",COUNTIF($AO$18:$AO78,AC$17))</f>
        <v/>
      </c>
      <c r="AD78" s="149" t="str">
        <f>IF($AE78="","",COUNTIF($AO$18:$AO78,AD$17))</f>
        <v/>
      </c>
      <c r="AE78" s="107" t="str">
        <f t="shared" si="13"/>
        <v/>
      </c>
      <c r="AF78" s="108" t="str">
        <f t="shared" si="9"/>
        <v/>
      </c>
      <c r="AG78" s="38" t="str">
        <f t="shared" si="14"/>
        <v/>
      </c>
      <c r="AH78" s="108" t="str">
        <f t="shared" si="15"/>
        <v/>
      </c>
      <c r="AI78" s="108" t="str">
        <f t="shared" si="16"/>
        <v/>
      </c>
      <c r="AJ78" s="108" t="str">
        <f t="shared" si="17"/>
        <v/>
      </c>
      <c r="AK78" s="108" t="str">
        <f t="shared" si="18"/>
        <v/>
      </c>
      <c r="AL78" s="108" t="str">
        <f t="shared" si="19"/>
        <v/>
      </c>
      <c r="AM78" s="108" t="str">
        <f t="shared" si="10"/>
        <v/>
      </c>
      <c r="AN78" s="108" t="str">
        <f t="shared" si="11"/>
        <v/>
      </c>
      <c r="AO78" s="109" t="str">
        <f t="shared" si="12"/>
        <v/>
      </c>
      <c r="AQ78">
        <f>種目情報!A61</f>
        <v>0</v>
      </c>
      <c r="AR78">
        <f>種目情報!B61</f>
        <v>0</v>
      </c>
      <c r="AS78">
        <f>種目情報!C61</f>
        <v>0</v>
      </c>
    </row>
    <row r="79" spans="1:45" x14ac:dyDescent="0.4">
      <c r="A79">
        <v>62</v>
      </c>
      <c r="B79" t="str">
        <f>IFERROR(IF(B78=手順3!$A$11,"",IF(B78&lt;=100,IF(手順2!A73=手順５!A79,手順５!A79,手順3!$A$12),B78+1)),"")</f>
        <v/>
      </c>
      <c r="C79" s="10" t="str">
        <f>IFERROR(VLOOKUP($B79,手順2!$A$12:$T$107,C$1,FALSE),"")&amp;IFERROR(VLOOKUP($B79,手順3!$A$12:$U$107,C$1,FALSE),"")</f>
        <v/>
      </c>
      <c r="D79" s="10" t="str">
        <f>IFERROR(VLOOKUP($B79,手順2!$A$12:$T$107,D$1,FALSE),"")&amp;IFERROR(VLOOKUP($B79,手順3!$A$12:$U$107,D$1,FALSE),"")</f>
        <v/>
      </c>
      <c r="E79" s="10" t="str">
        <f>IFERROR(VLOOKUP($B79,手順2!$A$12:$T$107,E$1,FALSE),"")&amp;IFERROR(VLOOKUP($B79,手順3!$A$12:$U$107,E$1,FALSE),"")</f>
        <v/>
      </c>
      <c r="F79" s="10" t="str">
        <f>IFERROR(VLOOKUP($B79,手順2!$A$12:$T$107,F$1,FALSE),"")&amp;IFERROR(VLOOKUP($B79,手順3!$A$12:$U$107,F$1,FALSE),"")</f>
        <v/>
      </c>
      <c r="G79" s="10" t="str">
        <f>IFERROR(VLOOKUP($B79,手順2!$A$12:$T$107,G$1,FALSE),"")&amp;IFERROR(VLOOKUP($B79,手順3!$A$12:$U$107,G$1,FALSE),"")</f>
        <v/>
      </c>
      <c r="H79" s="10" t="str">
        <f>IFERROR(VLOOKUP($B79,手順2!$A$12:$T$107,H$1,FALSE),"")&amp;IFERROR(VLOOKUP($B79,手順3!$A$12:$U$107,H$1,FALSE),"")</f>
        <v/>
      </c>
      <c r="I79" s="10" t="str">
        <f>IFERROR(VLOOKUP($B79,手順2!$A$12:$T$107,I$1,FALSE),"")&amp;IFERROR(VLOOKUP($B79,手順3!$A$12:$U$107,I$1,FALSE),"")</f>
        <v/>
      </c>
      <c r="J79" s="88" t="str">
        <f>IFERROR(VLOOKUP($B79,手順2!$A$12:$P$107,J$1,FALSE),"")&amp;IFERROR(VLOOKUP($B79,手順3!$A$12:$U$107,J$1,FALSE),"")</f>
        <v/>
      </c>
      <c r="K79" s="141" t="str">
        <f>IF(J79="","",IF(IFERROR(VLOOKUP($B79,手順2!$A$12:$P$107,K$1,FALSE),"")&amp;IFERROR(VLOOKUP($B79,手順3!$A$12:$U$107,K$1,FALSE),"")="",0,IFERROR(VLOOKUP($B79,手順2!$A$12:$P$107,K$1,FALSE),"")&amp;IFERROR(VLOOKUP($B79,手順3!$A$12:$U$107,K$1,FALSE),"")))</f>
        <v/>
      </c>
      <c r="L79" s="141" t="str">
        <f>IF(K79="","",IF(IFERROR(VLOOKUP($B79,手順2!$A$12:$P$107,L$1,FALSE),"")&amp;IFERROR(VLOOKUP($B79,手順3!$A$12:$U$107,L$1,FALSE),"")="",0,IFERROR(VLOOKUP($B79,手順2!$A$12:$P$107,L$1,FALSE),"")&amp;IFERROR(VLOOKUP($B79,手順3!$A$12:$U$107,L$1,FALSE),"")))</f>
        <v/>
      </c>
      <c r="M79" s="141" t="str">
        <f>IF(L79="","",IF(IFERROR(VLOOKUP($B79,手順2!$A$12:$P$107,M$1,FALSE),"")&amp;IFERROR(VLOOKUP($B79,手順3!$A$12:$U$107,M$1,FALSE),"")="",0,IFERROR(VLOOKUP($B79,手順2!$A$12:$P$107,M$1,FALSE),"")&amp;IFERROR(VLOOKUP($B79,手順3!$A$12:$U$107,M$1,FALSE),"")))</f>
        <v/>
      </c>
      <c r="N79" s="88" t="str">
        <f>IFERROR(VLOOKUP($B79,手順2!$A$12:$P$107,N$1,FALSE),"")&amp;IFERROR(VLOOKUP($B79,手順3!$A$12:$U$107,N$1,FALSE),"")</f>
        <v/>
      </c>
      <c r="O79" s="141" t="str">
        <f>IF(N79="","",IF(IFERROR(VLOOKUP($B79,手順2!$A$12:$P$107,O$1,FALSE),"")&amp;IFERROR(VLOOKUP($B79,手順3!$A$12:$U$107,O$1,FALSE),"")="",0,IFERROR(VLOOKUP($B79,手順2!$A$12:$P$107,O$1,FALSE),"")&amp;IFERROR(VLOOKUP($B79,手順3!$A$12:$U$107,O$1,FALSE),"")))</f>
        <v/>
      </c>
      <c r="P79" s="141" t="str">
        <f>IF(O79="","",IF(IFERROR(VLOOKUP($B79,手順2!$A$12:$P$107,P$1,FALSE),"")&amp;IFERROR(VLOOKUP($B79,手順3!$A$12:$U$107,P$1,FALSE),"")="",0,IFERROR(VLOOKUP($B79,手順2!$A$12:$P$107,P$1,FALSE),"")&amp;IFERROR(VLOOKUP($B79,手順3!$A$12:$U$107,P$1,FALSE),"")))</f>
        <v/>
      </c>
      <c r="Q79" s="141" t="str">
        <f>IF(P79="","",IF(IFERROR(VLOOKUP($B79,手順2!$A$12:$P$107,Q$1,FALSE),"")&amp;IFERROR(VLOOKUP($B79,手順3!$A$12:$U$107,Q$1,FALSE),"")="",0,IFERROR(VLOOKUP($B79,手順2!$A$12:$P$107,Q$1,FALSE),"")&amp;IFERROR(VLOOKUP($B79,手順3!$A$12:$U$107,Q$1,FALSE),"")))</f>
        <v/>
      </c>
      <c r="R79" s="88" t="str">
        <f>IFERROR(VLOOKUP($B79,手順2!$A$12:$Q$107,R$1,FALSE),"")&amp;IFERROR(VLOOKUP($B79,手順3!$A$12:$U$107,R$1,FALSE),"")</f>
        <v/>
      </c>
      <c r="S79" s="119"/>
      <c r="T79" s="119"/>
      <c r="U79" s="119"/>
      <c r="Z79"/>
      <c r="AA79" s="149" t="str">
        <f>IF($AE79="","",COUNTIF($AO$18:$AO79,AA$17))</f>
        <v/>
      </c>
      <c r="AB79" s="149" t="str">
        <f>IF($AE79="","",COUNTIF($AO$18:$AO79,AB$17))</f>
        <v/>
      </c>
      <c r="AC79" s="149" t="str">
        <f>IF($AE79="","",COUNTIF($AO$18:$AO79,AC$17))</f>
        <v/>
      </c>
      <c r="AD79" s="149" t="str">
        <f>IF($AE79="","",COUNTIF($AO$18:$AO79,AD$17))</f>
        <v/>
      </c>
      <c r="AE79" s="107" t="str">
        <f t="shared" si="13"/>
        <v/>
      </c>
      <c r="AF79" s="108" t="str">
        <f t="shared" si="9"/>
        <v/>
      </c>
      <c r="AG79" s="38" t="str">
        <f t="shared" si="14"/>
        <v/>
      </c>
      <c r="AH79" s="108" t="str">
        <f t="shared" si="15"/>
        <v/>
      </c>
      <c r="AI79" s="108" t="str">
        <f t="shared" si="16"/>
        <v/>
      </c>
      <c r="AJ79" s="108" t="str">
        <f t="shared" si="17"/>
        <v/>
      </c>
      <c r="AK79" s="108" t="str">
        <f t="shared" si="18"/>
        <v/>
      </c>
      <c r="AL79" s="108" t="str">
        <f t="shared" si="19"/>
        <v/>
      </c>
      <c r="AM79" s="108" t="str">
        <f t="shared" si="10"/>
        <v/>
      </c>
      <c r="AN79" s="108" t="str">
        <f t="shared" si="11"/>
        <v/>
      </c>
      <c r="AO79" s="109" t="str">
        <f t="shared" si="12"/>
        <v/>
      </c>
      <c r="AQ79">
        <f>種目情報!A62</f>
        <v>0</v>
      </c>
      <c r="AR79">
        <f>種目情報!B62</f>
        <v>0</v>
      </c>
      <c r="AS79">
        <f>種目情報!C62</f>
        <v>0</v>
      </c>
    </row>
    <row r="80" spans="1:45" x14ac:dyDescent="0.4">
      <c r="A80">
        <v>63</v>
      </c>
      <c r="B80" t="str">
        <f>IFERROR(IF(B79=手順3!$A$11,"",IF(B79&lt;=100,IF(手順2!A74=手順５!A80,手順５!A80,手順3!$A$12),B79+1)),"")</f>
        <v/>
      </c>
      <c r="C80" s="10" t="str">
        <f>IFERROR(VLOOKUP($B80,手順2!$A$12:$T$107,C$1,FALSE),"")&amp;IFERROR(VLOOKUP($B80,手順3!$A$12:$U$107,C$1,FALSE),"")</f>
        <v/>
      </c>
      <c r="D80" s="10" t="str">
        <f>IFERROR(VLOOKUP($B80,手順2!$A$12:$T$107,D$1,FALSE),"")&amp;IFERROR(VLOOKUP($B80,手順3!$A$12:$U$107,D$1,FALSE),"")</f>
        <v/>
      </c>
      <c r="E80" s="10" t="str">
        <f>IFERROR(VLOOKUP($B80,手順2!$A$12:$T$107,E$1,FALSE),"")&amp;IFERROR(VLOOKUP($B80,手順3!$A$12:$U$107,E$1,FALSE),"")</f>
        <v/>
      </c>
      <c r="F80" s="10" t="str">
        <f>IFERROR(VLOOKUP($B80,手順2!$A$12:$T$107,F$1,FALSE),"")&amp;IFERROR(VLOOKUP($B80,手順3!$A$12:$U$107,F$1,FALSE),"")</f>
        <v/>
      </c>
      <c r="G80" s="10" t="str">
        <f>IFERROR(VLOOKUP($B80,手順2!$A$12:$T$107,G$1,FALSE),"")&amp;IFERROR(VLOOKUP($B80,手順3!$A$12:$U$107,G$1,FALSE),"")</f>
        <v/>
      </c>
      <c r="H80" s="10" t="str">
        <f>IFERROR(VLOOKUP($B80,手順2!$A$12:$T$107,H$1,FALSE),"")&amp;IFERROR(VLOOKUP($B80,手順3!$A$12:$U$107,H$1,FALSE),"")</f>
        <v/>
      </c>
      <c r="I80" s="10" t="str">
        <f>IFERROR(VLOOKUP($B80,手順2!$A$12:$T$107,I$1,FALSE),"")&amp;IFERROR(VLOOKUP($B80,手順3!$A$12:$U$107,I$1,FALSE),"")</f>
        <v/>
      </c>
      <c r="J80" s="88" t="str">
        <f>IFERROR(VLOOKUP($B80,手順2!$A$12:$P$107,J$1,FALSE),"")&amp;IFERROR(VLOOKUP($B80,手順3!$A$12:$U$107,J$1,FALSE),"")</f>
        <v/>
      </c>
      <c r="K80" s="141" t="str">
        <f>IF(J80="","",IF(IFERROR(VLOOKUP($B80,手順2!$A$12:$P$107,K$1,FALSE),"")&amp;IFERROR(VLOOKUP($B80,手順3!$A$12:$U$107,K$1,FALSE),"")="",0,IFERROR(VLOOKUP($B80,手順2!$A$12:$P$107,K$1,FALSE),"")&amp;IFERROR(VLOOKUP($B80,手順3!$A$12:$U$107,K$1,FALSE),"")))</f>
        <v/>
      </c>
      <c r="L80" s="141" t="str">
        <f>IF(K80="","",IF(IFERROR(VLOOKUP($B80,手順2!$A$12:$P$107,L$1,FALSE),"")&amp;IFERROR(VLOOKUP($B80,手順3!$A$12:$U$107,L$1,FALSE),"")="",0,IFERROR(VLOOKUP($B80,手順2!$A$12:$P$107,L$1,FALSE),"")&amp;IFERROR(VLOOKUP($B80,手順3!$A$12:$U$107,L$1,FALSE),"")))</f>
        <v/>
      </c>
      <c r="M80" s="141" t="str">
        <f>IF(L80="","",IF(IFERROR(VLOOKUP($B80,手順2!$A$12:$P$107,M$1,FALSE),"")&amp;IFERROR(VLOOKUP($B80,手順3!$A$12:$U$107,M$1,FALSE),"")="",0,IFERROR(VLOOKUP($B80,手順2!$A$12:$P$107,M$1,FALSE),"")&amp;IFERROR(VLOOKUP($B80,手順3!$A$12:$U$107,M$1,FALSE),"")))</f>
        <v/>
      </c>
      <c r="N80" s="88" t="str">
        <f>IFERROR(VLOOKUP($B80,手順2!$A$12:$P$107,N$1,FALSE),"")&amp;IFERROR(VLOOKUP($B80,手順3!$A$12:$U$107,N$1,FALSE),"")</f>
        <v/>
      </c>
      <c r="O80" s="141" t="str">
        <f>IF(N80="","",IF(IFERROR(VLOOKUP($B80,手順2!$A$12:$P$107,O$1,FALSE),"")&amp;IFERROR(VLOOKUP($B80,手順3!$A$12:$U$107,O$1,FALSE),"")="",0,IFERROR(VLOOKUP($B80,手順2!$A$12:$P$107,O$1,FALSE),"")&amp;IFERROR(VLOOKUP($B80,手順3!$A$12:$U$107,O$1,FALSE),"")))</f>
        <v/>
      </c>
      <c r="P80" s="141" t="str">
        <f>IF(O80="","",IF(IFERROR(VLOOKUP($B80,手順2!$A$12:$P$107,P$1,FALSE),"")&amp;IFERROR(VLOOKUP($B80,手順3!$A$12:$U$107,P$1,FALSE),"")="",0,IFERROR(VLOOKUP($B80,手順2!$A$12:$P$107,P$1,FALSE),"")&amp;IFERROR(VLOOKUP($B80,手順3!$A$12:$U$107,P$1,FALSE),"")))</f>
        <v/>
      </c>
      <c r="Q80" s="141" t="str">
        <f>IF(P80="","",IF(IFERROR(VLOOKUP($B80,手順2!$A$12:$P$107,Q$1,FALSE),"")&amp;IFERROR(VLOOKUP($B80,手順3!$A$12:$U$107,Q$1,FALSE),"")="",0,IFERROR(VLOOKUP($B80,手順2!$A$12:$P$107,Q$1,FALSE),"")&amp;IFERROR(VLOOKUP($B80,手順3!$A$12:$U$107,Q$1,FALSE),"")))</f>
        <v/>
      </c>
      <c r="R80" s="88" t="str">
        <f>IFERROR(VLOOKUP($B80,手順2!$A$12:$Q$107,R$1,FALSE),"")&amp;IFERROR(VLOOKUP($B80,手順3!$A$12:$U$107,R$1,FALSE),"")</f>
        <v/>
      </c>
      <c r="S80" s="119"/>
      <c r="T80" s="119"/>
      <c r="U80" s="119"/>
      <c r="Z80"/>
      <c r="AA80" s="149" t="str">
        <f>IF($AE80="","",COUNTIF($AO$18:$AO80,AA$17))</f>
        <v/>
      </c>
      <c r="AB80" s="149" t="str">
        <f>IF($AE80="","",COUNTIF($AO$18:$AO80,AB$17))</f>
        <v/>
      </c>
      <c r="AC80" s="149" t="str">
        <f>IF($AE80="","",COUNTIF($AO$18:$AO80,AC$17))</f>
        <v/>
      </c>
      <c r="AD80" s="149" t="str">
        <f>IF($AE80="","",COUNTIF($AO$18:$AO80,AD$17))</f>
        <v/>
      </c>
      <c r="AE80" s="107" t="str">
        <f t="shared" si="13"/>
        <v/>
      </c>
      <c r="AF80" s="108" t="str">
        <f t="shared" si="9"/>
        <v/>
      </c>
      <c r="AG80" s="38" t="str">
        <f t="shared" si="14"/>
        <v/>
      </c>
      <c r="AH80" s="108" t="str">
        <f t="shared" si="15"/>
        <v/>
      </c>
      <c r="AI80" s="108" t="str">
        <f t="shared" si="16"/>
        <v/>
      </c>
      <c r="AJ80" s="108" t="str">
        <f t="shared" si="17"/>
        <v/>
      </c>
      <c r="AK80" s="108" t="str">
        <f t="shared" si="18"/>
        <v/>
      </c>
      <c r="AL80" s="108" t="str">
        <f t="shared" si="19"/>
        <v/>
      </c>
      <c r="AM80" s="108" t="str">
        <f t="shared" si="10"/>
        <v/>
      </c>
      <c r="AN80" s="108" t="str">
        <f t="shared" si="11"/>
        <v/>
      </c>
      <c r="AO80" s="109" t="str">
        <f t="shared" si="12"/>
        <v/>
      </c>
      <c r="AQ80">
        <f>種目情報!A63</f>
        <v>0</v>
      </c>
      <c r="AR80">
        <f>種目情報!B63</f>
        <v>0</v>
      </c>
      <c r="AS80">
        <f>種目情報!C63</f>
        <v>0</v>
      </c>
    </row>
    <row r="81" spans="1:45" x14ac:dyDescent="0.4">
      <c r="A81">
        <v>64</v>
      </c>
      <c r="B81" t="str">
        <f>IFERROR(IF(B80=手順3!$A$11,"",IF(B80&lt;=100,IF(手順2!A75=手順５!A81,手順５!A81,手順3!$A$12),B80+1)),"")</f>
        <v/>
      </c>
      <c r="C81" s="10" t="str">
        <f>IFERROR(VLOOKUP($B81,手順2!$A$12:$T$107,C$1,FALSE),"")&amp;IFERROR(VLOOKUP($B81,手順3!$A$12:$U$107,C$1,FALSE),"")</f>
        <v/>
      </c>
      <c r="D81" s="10" t="str">
        <f>IFERROR(VLOOKUP($B81,手順2!$A$12:$T$107,D$1,FALSE),"")&amp;IFERROR(VLOOKUP($B81,手順3!$A$12:$U$107,D$1,FALSE),"")</f>
        <v/>
      </c>
      <c r="E81" s="10" t="str">
        <f>IFERROR(VLOOKUP($B81,手順2!$A$12:$T$107,E$1,FALSE),"")&amp;IFERROR(VLOOKUP($B81,手順3!$A$12:$U$107,E$1,FALSE),"")</f>
        <v/>
      </c>
      <c r="F81" s="10" t="str">
        <f>IFERROR(VLOOKUP($B81,手順2!$A$12:$T$107,F$1,FALSE),"")&amp;IFERROR(VLOOKUP($B81,手順3!$A$12:$U$107,F$1,FALSE),"")</f>
        <v/>
      </c>
      <c r="G81" s="10" t="str">
        <f>IFERROR(VLOOKUP($B81,手順2!$A$12:$T$107,G$1,FALSE),"")&amp;IFERROR(VLOOKUP($B81,手順3!$A$12:$U$107,G$1,FALSE),"")</f>
        <v/>
      </c>
      <c r="H81" s="10" t="str">
        <f>IFERROR(VLOOKUP($B81,手順2!$A$12:$T$107,H$1,FALSE),"")&amp;IFERROR(VLOOKUP($B81,手順3!$A$12:$U$107,H$1,FALSE),"")</f>
        <v/>
      </c>
      <c r="I81" s="10" t="str">
        <f>IFERROR(VLOOKUP($B81,手順2!$A$12:$T$107,I$1,FALSE),"")&amp;IFERROR(VLOOKUP($B81,手順3!$A$12:$U$107,I$1,FALSE),"")</f>
        <v/>
      </c>
      <c r="J81" s="88" t="str">
        <f>IFERROR(VLOOKUP($B81,手順2!$A$12:$P$107,J$1,FALSE),"")&amp;IFERROR(VLOOKUP($B81,手順3!$A$12:$U$107,J$1,FALSE),"")</f>
        <v/>
      </c>
      <c r="K81" s="141" t="str">
        <f>IF(J81="","",IF(IFERROR(VLOOKUP($B81,手順2!$A$12:$P$107,K$1,FALSE),"")&amp;IFERROR(VLOOKUP($B81,手順3!$A$12:$U$107,K$1,FALSE),"")="",0,IFERROR(VLOOKUP($B81,手順2!$A$12:$P$107,K$1,FALSE),"")&amp;IFERROR(VLOOKUP($B81,手順3!$A$12:$U$107,K$1,FALSE),"")))</f>
        <v/>
      </c>
      <c r="L81" s="141" t="str">
        <f>IF(K81="","",IF(IFERROR(VLOOKUP($B81,手順2!$A$12:$P$107,L$1,FALSE),"")&amp;IFERROR(VLOOKUP($B81,手順3!$A$12:$U$107,L$1,FALSE),"")="",0,IFERROR(VLOOKUP($B81,手順2!$A$12:$P$107,L$1,FALSE),"")&amp;IFERROR(VLOOKUP($B81,手順3!$A$12:$U$107,L$1,FALSE),"")))</f>
        <v/>
      </c>
      <c r="M81" s="141" t="str">
        <f>IF(L81="","",IF(IFERROR(VLOOKUP($B81,手順2!$A$12:$P$107,M$1,FALSE),"")&amp;IFERROR(VLOOKUP($B81,手順3!$A$12:$U$107,M$1,FALSE),"")="",0,IFERROR(VLOOKUP($B81,手順2!$A$12:$P$107,M$1,FALSE),"")&amp;IFERROR(VLOOKUP($B81,手順3!$A$12:$U$107,M$1,FALSE),"")))</f>
        <v/>
      </c>
      <c r="N81" s="88" t="str">
        <f>IFERROR(VLOOKUP($B81,手順2!$A$12:$P$107,N$1,FALSE),"")&amp;IFERROR(VLOOKUP($B81,手順3!$A$12:$U$107,N$1,FALSE),"")</f>
        <v/>
      </c>
      <c r="O81" s="141" t="str">
        <f>IF(N81="","",IF(IFERROR(VLOOKUP($B81,手順2!$A$12:$P$107,O$1,FALSE),"")&amp;IFERROR(VLOOKUP($B81,手順3!$A$12:$U$107,O$1,FALSE),"")="",0,IFERROR(VLOOKUP($B81,手順2!$A$12:$P$107,O$1,FALSE),"")&amp;IFERROR(VLOOKUP($B81,手順3!$A$12:$U$107,O$1,FALSE),"")))</f>
        <v/>
      </c>
      <c r="P81" s="141" t="str">
        <f>IF(O81="","",IF(IFERROR(VLOOKUP($B81,手順2!$A$12:$P$107,P$1,FALSE),"")&amp;IFERROR(VLOOKUP($B81,手順3!$A$12:$U$107,P$1,FALSE),"")="",0,IFERROR(VLOOKUP($B81,手順2!$A$12:$P$107,P$1,FALSE),"")&amp;IFERROR(VLOOKUP($B81,手順3!$A$12:$U$107,P$1,FALSE),"")))</f>
        <v/>
      </c>
      <c r="Q81" s="141" t="str">
        <f>IF(P81="","",IF(IFERROR(VLOOKUP($B81,手順2!$A$12:$P$107,Q$1,FALSE),"")&amp;IFERROR(VLOOKUP($B81,手順3!$A$12:$U$107,Q$1,FALSE),"")="",0,IFERROR(VLOOKUP($B81,手順2!$A$12:$P$107,Q$1,FALSE),"")&amp;IFERROR(VLOOKUP($B81,手順3!$A$12:$U$107,Q$1,FALSE),"")))</f>
        <v/>
      </c>
      <c r="R81" s="88" t="str">
        <f>IFERROR(VLOOKUP($B81,手順2!$A$12:$Q$107,R$1,FALSE),"")&amp;IFERROR(VLOOKUP($B81,手順3!$A$12:$U$107,R$1,FALSE),"")</f>
        <v/>
      </c>
      <c r="S81" s="119"/>
      <c r="T81" s="119"/>
      <c r="U81" s="119"/>
      <c r="Z81"/>
      <c r="AA81" s="149" t="str">
        <f>IF($AE81="","",COUNTIF($AO$18:$AO81,AA$17))</f>
        <v/>
      </c>
      <c r="AB81" s="149" t="str">
        <f>IF($AE81="","",COUNTIF($AO$18:$AO81,AB$17))</f>
        <v/>
      </c>
      <c r="AC81" s="149" t="str">
        <f>IF($AE81="","",COUNTIF($AO$18:$AO81,AC$17))</f>
        <v/>
      </c>
      <c r="AD81" s="149" t="str">
        <f>IF($AE81="","",COUNTIF($AO$18:$AO81,AD$17))</f>
        <v/>
      </c>
      <c r="AE81" s="107" t="str">
        <f t="shared" si="13"/>
        <v/>
      </c>
      <c r="AF81" s="108" t="str">
        <f t="shared" si="9"/>
        <v/>
      </c>
      <c r="AG81" s="38" t="str">
        <f t="shared" si="14"/>
        <v/>
      </c>
      <c r="AH81" s="108" t="str">
        <f t="shared" si="15"/>
        <v/>
      </c>
      <c r="AI81" s="108" t="str">
        <f t="shared" si="16"/>
        <v/>
      </c>
      <c r="AJ81" s="108" t="str">
        <f t="shared" si="17"/>
        <v/>
      </c>
      <c r="AK81" s="108" t="str">
        <f t="shared" si="18"/>
        <v/>
      </c>
      <c r="AL81" s="108" t="str">
        <f t="shared" si="19"/>
        <v/>
      </c>
      <c r="AM81" s="108" t="str">
        <f t="shared" si="10"/>
        <v/>
      </c>
      <c r="AN81" s="108" t="str">
        <f t="shared" si="11"/>
        <v/>
      </c>
      <c r="AO81" s="109" t="str">
        <f t="shared" si="12"/>
        <v/>
      </c>
      <c r="AQ81">
        <f>種目情報!A64</f>
        <v>0</v>
      </c>
      <c r="AR81">
        <f>種目情報!B64</f>
        <v>0</v>
      </c>
      <c r="AS81">
        <f>種目情報!C64</f>
        <v>0</v>
      </c>
    </row>
    <row r="82" spans="1:45" x14ac:dyDescent="0.4">
      <c r="A82">
        <v>65</v>
      </c>
      <c r="B82" t="str">
        <f>IFERROR(IF(B81=手順3!$A$11,"",IF(B81&lt;=100,IF(手順2!A76=手順５!A82,手順５!A82,手順3!$A$12),B81+1)),"")</f>
        <v/>
      </c>
      <c r="C82" s="10" t="str">
        <f>IFERROR(VLOOKUP($B82,手順2!$A$12:$T$107,C$1,FALSE),"")&amp;IFERROR(VLOOKUP($B82,手順3!$A$12:$U$107,C$1,FALSE),"")</f>
        <v/>
      </c>
      <c r="D82" s="10" t="str">
        <f>IFERROR(VLOOKUP($B82,手順2!$A$12:$T$107,D$1,FALSE),"")&amp;IFERROR(VLOOKUP($B82,手順3!$A$12:$U$107,D$1,FALSE),"")</f>
        <v/>
      </c>
      <c r="E82" s="10" t="str">
        <f>IFERROR(VLOOKUP($B82,手順2!$A$12:$T$107,E$1,FALSE),"")&amp;IFERROR(VLOOKUP($B82,手順3!$A$12:$U$107,E$1,FALSE),"")</f>
        <v/>
      </c>
      <c r="F82" s="10" t="str">
        <f>IFERROR(VLOOKUP($B82,手順2!$A$12:$T$107,F$1,FALSE),"")&amp;IFERROR(VLOOKUP($B82,手順3!$A$12:$U$107,F$1,FALSE),"")</f>
        <v/>
      </c>
      <c r="G82" s="10" t="str">
        <f>IFERROR(VLOOKUP($B82,手順2!$A$12:$T$107,G$1,FALSE),"")&amp;IFERROR(VLOOKUP($B82,手順3!$A$12:$U$107,G$1,FALSE),"")</f>
        <v/>
      </c>
      <c r="H82" s="10" t="str">
        <f>IFERROR(VLOOKUP($B82,手順2!$A$12:$T$107,H$1,FALSE),"")&amp;IFERROR(VLOOKUP($B82,手順3!$A$12:$U$107,H$1,FALSE),"")</f>
        <v/>
      </c>
      <c r="I82" s="10" t="str">
        <f>IFERROR(VLOOKUP($B82,手順2!$A$12:$T$107,I$1,FALSE),"")&amp;IFERROR(VLOOKUP($B82,手順3!$A$12:$U$107,I$1,FALSE),"")</f>
        <v/>
      </c>
      <c r="J82" s="88" t="str">
        <f>IFERROR(VLOOKUP($B82,手順2!$A$12:$P$107,J$1,FALSE),"")&amp;IFERROR(VLOOKUP($B82,手順3!$A$12:$U$107,J$1,FALSE),"")</f>
        <v/>
      </c>
      <c r="K82" s="141" t="str">
        <f>IF(J82="","",IF(IFERROR(VLOOKUP($B82,手順2!$A$12:$P$107,K$1,FALSE),"")&amp;IFERROR(VLOOKUP($B82,手順3!$A$12:$U$107,K$1,FALSE),"")="",0,IFERROR(VLOOKUP($B82,手順2!$A$12:$P$107,K$1,FALSE),"")&amp;IFERROR(VLOOKUP($B82,手順3!$A$12:$U$107,K$1,FALSE),"")))</f>
        <v/>
      </c>
      <c r="L82" s="141" t="str">
        <f>IF(K82="","",IF(IFERROR(VLOOKUP($B82,手順2!$A$12:$P$107,L$1,FALSE),"")&amp;IFERROR(VLOOKUP($B82,手順3!$A$12:$U$107,L$1,FALSE),"")="",0,IFERROR(VLOOKUP($B82,手順2!$A$12:$P$107,L$1,FALSE),"")&amp;IFERROR(VLOOKUP($B82,手順3!$A$12:$U$107,L$1,FALSE),"")))</f>
        <v/>
      </c>
      <c r="M82" s="141" t="str">
        <f>IF(L82="","",IF(IFERROR(VLOOKUP($B82,手順2!$A$12:$P$107,M$1,FALSE),"")&amp;IFERROR(VLOOKUP($B82,手順3!$A$12:$U$107,M$1,FALSE),"")="",0,IFERROR(VLOOKUP($B82,手順2!$A$12:$P$107,M$1,FALSE),"")&amp;IFERROR(VLOOKUP($B82,手順3!$A$12:$U$107,M$1,FALSE),"")))</f>
        <v/>
      </c>
      <c r="N82" s="88" t="str">
        <f>IFERROR(VLOOKUP($B82,手順2!$A$12:$P$107,N$1,FALSE),"")&amp;IFERROR(VLOOKUP($B82,手順3!$A$12:$U$107,N$1,FALSE),"")</f>
        <v/>
      </c>
      <c r="O82" s="141" t="str">
        <f>IF(N82="","",IF(IFERROR(VLOOKUP($B82,手順2!$A$12:$P$107,O$1,FALSE),"")&amp;IFERROR(VLOOKUP($B82,手順3!$A$12:$U$107,O$1,FALSE),"")="",0,IFERROR(VLOOKUP($B82,手順2!$A$12:$P$107,O$1,FALSE),"")&amp;IFERROR(VLOOKUP($B82,手順3!$A$12:$U$107,O$1,FALSE),"")))</f>
        <v/>
      </c>
      <c r="P82" s="141" t="str">
        <f>IF(O82="","",IF(IFERROR(VLOOKUP($B82,手順2!$A$12:$P$107,P$1,FALSE),"")&amp;IFERROR(VLOOKUP($B82,手順3!$A$12:$U$107,P$1,FALSE),"")="",0,IFERROR(VLOOKUP($B82,手順2!$A$12:$P$107,P$1,FALSE),"")&amp;IFERROR(VLOOKUP($B82,手順3!$A$12:$U$107,P$1,FALSE),"")))</f>
        <v/>
      </c>
      <c r="Q82" s="141" t="str">
        <f>IF(P82="","",IF(IFERROR(VLOOKUP($B82,手順2!$A$12:$P$107,Q$1,FALSE),"")&amp;IFERROR(VLOOKUP($B82,手順3!$A$12:$U$107,Q$1,FALSE),"")="",0,IFERROR(VLOOKUP($B82,手順2!$A$12:$P$107,Q$1,FALSE),"")&amp;IFERROR(VLOOKUP($B82,手順3!$A$12:$U$107,Q$1,FALSE),"")))</f>
        <v/>
      </c>
      <c r="R82" s="88" t="str">
        <f>IFERROR(VLOOKUP($B82,手順2!$A$12:$Q$107,R$1,FALSE),"")&amp;IFERROR(VLOOKUP($B82,手順3!$A$12:$U$107,R$1,FALSE),"")</f>
        <v/>
      </c>
      <c r="S82" s="119"/>
      <c r="T82" s="119"/>
      <c r="U82" s="119"/>
      <c r="Z82"/>
      <c r="AA82" s="149" t="str">
        <f>IF($AE82="","",COUNTIF($AO$18:$AO82,AA$17))</f>
        <v/>
      </c>
      <c r="AB82" s="149" t="str">
        <f>IF($AE82="","",COUNTIF($AO$18:$AO82,AB$17))</f>
        <v/>
      </c>
      <c r="AC82" s="149" t="str">
        <f>IF($AE82="","",COUNTIF($AO$18:$AO82,AC$17))</f>
        <v/>
      </c>
      <c r="AD82" s="149" t="str">
        <f>IF($AE82="","",COUNTIF($AO$18:$AO82,AD$17))</f>
        <v/>
      </c>
      <c r="AE82" s="107" t="str">
        <f t="shared" ref="AE82:AE106" si="20">IF(C82="","",$F$9)</f>
        <v/>
      </c>
      <c r="AF82" s="108" t="str">
        <f t="shared" si="9"/>
        <v/>
      </c>
      <c r="AG82" s="38" t="str">
        <f t="shared" ref="AG82:AG106" si="21">IF(C82="","",IF(LEN(D82)+LEN(E82)&lt;4,D82&amp;"    "&amp;E82&amp;"("&amp;H82&amp;")",IF(LEN(D82)+LEN(E82)&gt;4,D82&amp;E82&amp;"("&amp;H82&amp;")",D82&amp;"  "&amp;E82&amp;"("&amp;H82&amp;")")))</f>
        <v/>
      </c>
      <c r="AH82" s="108" t="str">
        <f t="shared" ref="AH82:AH106" si="22">IF(C82="","",F82&amp;" "&amp;G82)</f>
        <v/>
      </c>
      <c r="AI82" s="108" t="str">
        <f t="shared" ref="AI82:AI106" si="23">IF(C82="","",IF(I82="男",1,2))</f>
        <v/>
      </c>
      <c r="AJ82" s="108" t="str">
        <f t="shared" ref="AJ82:AJ106" si="24">IF(C82="","",28)</f>
        <v/>
      </c>
      <c r="AK82" s="108" t="str">
        <f t="shared" ref="AK82:AK106" si="25">IF(C82="","",LEFT(AE82,6))</f>
        <v/>
      </c>
      <c r="AL82" s="108" t="str">
        <f t="shared" ref="AL82:AL106" si="26">IF(C82="","",C82)</f>
        <v/>
      </c>
      <c r="AM82" s="108" t="str">
        <f t="shared" si="10"/>
        <v/>
      </c>
      <c r="AN82" s="108" t="str">
        <f t="shared" si="11"/>
        <v/>
      </c>
      <c r="AO82" s="109" t="str">
        <f t="shared" si="12"/>
        <v/>
      </c>
      <c r="AQ82">
        <f>種目情報!A65</f>
        <v>0</v>
      </c>
      <c r="AR82">
        <f>種目情報!B65</f>
        <v>0</v>
      </c>
      <c r="AS82">
        <f>種目情報!C65</f>
        <v>0</v>
      </c>
    </row>
    <row r="83" spans="1:45" x14ac:dyDescent="0.4">
      <c r="A83">
        <v>66</v>
      </c>
      <c r="B83" t="str">
        <f>IFERROR(IF(B82=手順3!$A$11,"",IF(B82&lt;=100,IF(手順2!A77=手順５!A83,手順５!A83,手順3!$A$12),B82+1)),"")</f>
        <v/>
      </c>
      <c r="C83" s="10" t="str">
        <f>IFERROR(VLOOKUP($B83,手順2!$A$12:$T$107,C$1,FALSE),"")&amp;IFERROR(VLOOKUP($B83,手順3!$A$12:$U$107,C$1,FALSE),"")</f>
        <v/>
      </c>
      <c r="D83" s="10" t="str">
        <f>IFERROR(VLOOKUP($B83,手順2!$A$12:$T$107,D$1,FALSE),"")&amp;IFERROR(VLOOKUP($B83,手順3!$A$12:$U$107,D$1,FALSE),"")</f>
        <v/>
      </c>
      <c r="E83" s="10" t="str">
        <f>IFERROR(VLOOKUP($B83,手順2!$A$12:$T$107,E$1,FALSE),"")&amp;IFERROR(VLOOKUP($B83,手順3!$A$12:$U$107,E$1,FALSE),"")</f>
        <v/>
      </c>
      <c r="F83" s="10" t="str">
        <f>IFERROR(VLOOKUP($B83,手順2!$A$12:$T$107,F$1,FALSE),"")&amp;IFERROR(VLOOKUP($B83,手順3!$A$12:$U$107,F$1,FALSE),"")</f>
        <v/>
      </c>
      <c r="G83" s="10" t="str">
        <f>IFERROR(VLOOKUP($B83,手順2!$A$12:$T$107,G$1,FALSE),"")&amp;IFERROR(VLOOKUP($B83,手順3!$A$12:$U$107,G$1,FALSE),"")</f>
        <v/>
      </c>
      <c r="H83" s="10" t="str">
        <f>IFERROR(VLOOKUP($B83,手順2!$A$12:$T$107,H$1,FALSE),"")&amp;IFERROR(VLOOKUP($B83,手順3!$A$12:$U$107,H$1,FALSE),"")</f>
        <v/>
      </c>
      <c r="I83" s="10" t="str">
        <f>IFERROR(VLOOKUP($B83,手順2!$A$12:$T$107,I$1,FALSE),"")&amp;IFERROR(VLOOKUP($B83,手順3!$A$12:$U$107,I$1,FALSE),"")</f>
        <v/>
      </c>
      <c r="J83" s="88" t="str">
        <f>IFERROR(VLOOKUP($B83,手順2!$A$12:$P$107,J$1,FALSE),"")&amp;IFERROR(VLOOKUP($B83,手順3!$A$12:$U$107,J$1,FALSE),"")</f>
        <v/>
      </c>
      <c r="K83" s="141" t="str">
        <f>IF(J83="","",IF(IFERROR(VLOOKUP($B83,手順2!$A$12:$P$107,K$1,FALSE),"")&amp;IFERROR(VLOOKUP($B83,手順3!$A$12:$U$107,K$1,FALSE),"")="",0,IFERROR(VLOOKUP($B83,手順2!$A$12:$P$107,K$1,FALSE),"")&amp;IFERROR(VLOOKUP($B83,手順3!$A$12:$U$107,K$1,FALSE),"")))</f>
        <v/>
      </c>
      <c r="L83" s="141" t="str">
        <f>IF(K83="","",IF(IFERROR(VLOOKUP($B83,手順2!$A$12:$P$107,L$1,FALSE),"")&amp;IFERROR(VLOOKUP($B83,手順3!$A$12:$U$107,L$1,FALSE),"")="",0,IFERROR(VLOOKUP($B83,手順2!$A$12:$P$107,L$1,FALSE),"")&amp;IFERROR(VLOOKUP($B83,手順3!$A$12:$U$107,L$1,FALSE),"")))</f>
        <v/>
      </c>
      <c r="M83" s="141" t="str">
        <f>IF(L83="","",IF(IFERROR(VLOOKUP($B83,手順2!$A$12:$P$107,M$1,FALSE),"")&amp;IFERROR(VLOOKUP($B83,手順3!$A$12:$U$107,M$1,FALSE),"")="",0,IFERROR(VLOOKUP($B83,手順2!$A$12:$P$107,M$1,FALSE),"")&amp;IFERROR(VLOOKUP($B83,手順3!$A$12:$U$107,M$1,FALSE),"")))</f>
        <v/>
      </c>
      <c r="N83" s="88" t="str">
        <f>IFERROR(VLOOKUP($B83,手順2!$A$12:$P$107,N$1,FALSE),"")&amp;IFERROR(VLOOKUP($B83,手順3!$A$12:$U$107,N$1,FALSE),"")</f>
        <v/>
      </c>
      <c r="O83" s="141" t="str">
        <f>IF(N83="","",IF(IFERROR(VLOOKUP($B83,手順2!$A$12:$P$107,O$1,FALSE),"")&amp;IFERROR(VLOOKUP($B83,手順3!$A$12:$U$107,O$1,FALSE),"")="",0,IFERROR(VLOOKUP($B83,手順2!$A$12:$P$107,O$1,FALSE),"")&amp;IFERROR(VLOOKUP($B83,手順3!$A$12:$U$107,O$1,FALSE),"")))</f>
        <v/>
      </c>
      <c r="P83" s="141" t="str">
        <f>IF(O83="","",IF(IFERROR(VLOOKUP($B83,手順2!$A$12:$P$107,P$1,FALSE),"")&amp;IFERROR(VLOOKUP($B83,手順3!$A$12:$U$107,P$1,FALSE),"")="",0,IFERROR(VLOOKUP($B83,手順2!$A$12:$P$107,P$1,FALSE),"")&amp;IFERROR(VLOOKUP($B83,手順3!$A$12:$U$107,P$1,FALSE),"")))</f>
        <v/>
      </c>
      <c r="Q83" s="141" t="str">
        <f>IF(P83="","",IF(IFERROR(VLOOKUP($B83,手順2!$A$12:$P$107,Q$1,FALSE),"")&amp;IFERROR(VLOOKUP($B83,手順3!$A$12:$U$107,Q$1,FALSE),"")="",0,IFERROR(VLOOKUP($B83,手順2!$A$12:$P$107,Q$1,FALSE),"")&amp;IFERROR(VLOOKUP($B83,手順3!$A$12:$U$107,Q$1,FALSE),"")))</f>
        <v/>
      </c>
      <c r="R83" s="88" t="str">
        <f>IFERROR(VLOOKUP($B83,手順2!$A$12:$Q$107,R$1,FALSE),"")&amp;IFERROR(VLOOKUP($B83,手順3!$A$12:$U$107,R$1,FALSE),"")</f>
        <v/>
      </c>
      <c r="S83" s="119"/>
      <c r="T83" s="119"/>
      <c r="U83" s="119"/>
      <c r="Z83"/>
      <c r="AA83" s="149" t="str">
        <f>IF($AE83="","",COUNTIF($AO$18:$AO83,AA$17))</f>
        <v/>
      </c>
      <c r="AB83" s="149" t="str">
        <f>IF($AE83="","",COUNTIF($AO$18:$AO83,AB$17))</f>
        <v/>
      </c>
      <c r="AC83" s="149" t="str">
        <f>IF($AE83="","",COUNTIF($AO$18:$AO83,AC$17))</f>
        <v/>
      </c>
      <c r="AD83" s="149" t="str">
        <f>IF($AE83="","",COUNTIF($AO$18:$AO83,AD$17))</f>
        <v/>
      </c>
      <c r="AE83" s="107" t="str">
        <f t="shared" si="20"/>
        <v/>
      </c>
      <c r="AF83" s="108" t="str">
        <f t="shared" ref="AF83:AF106" si="27">IF(AE83="","",AI83*100000000+AK83*100+RIGHT(AL83,2))</f>
        <v/>
      </c>
      <c r="AG83" s="38" t="str">
        <f t="shared" si="21"/>
        <v/>
      </c>
      <c r="AH83" s="108" t="str">
        <f t="shared" si="22"/>
        <v/>
      </c>
      <c r="AI83" s="108" t="str">
        <f t="shared" si="23"/>
        <v/>
      </c>
      <c r="AJ83" s="108" t="str">
        <f t="shared" si="24"/>
        <v/>
      </c>
      <c r="AK83" s="108" t="str">
        <f t="shared" si="25"/>
        <v/>
      </c>
      <c r="AL83" s="108" t="str">
        <f t="shared" si="26"/>
        <v/>
      </c>
      <c r="AM83" s="108" t="str">
        <f t="shared" ref="AM83:AM106" si="28">IF(J83="","",IF(VLOOKUP(J83,$AQ$18:$AS$102,3,FALSE)&gt;=71,VLOOKUP(J83,$AQ$18:$AS$102,2,FALSE)&amp;TEXT(L83,"00")&amp;TEXT(M83,"00"),VLOOKUP(J83,$AQ$18:$AS$102,2,FALSE)&amp;TEXT(K83,"00")&amp;TEXT(L83,"00")&amp;TEXT(M83,"00")))</f>
        <v/>
      </c>
      <c r="AN83" s="108" t="str">
        <f t="shared" ref="AN83:AN106" si="29">IF(N83="","",IF(VLOOKUP(N83,$AQ$18:$AS$102,3,FALSE)&gt;=71,VLOOKUP(N83,$AQ$18:$AS$102,2,FALSE)&amp;TEXT(P83,"00")&amp;TEXT(Q83,"00"),VLOOKUP(N83,$AQ$18:$AS$102,2,FALSE)&amp;TEXT(O83,"00")&amp;TEXT(P83,"00")&amp;TEXT(Q83,"00")))</f>
        <v/>
      </c>
      <c r="AO83" s="109" t="str">
        <f t="shared" ref="AO83:AO106" si="30">IF(R83="","",R83)</f>
        <v/>
      </c>
      <c r="AQ83">
        <f>種目情報!A66</f>
        <v>0</v>
      </c>
      <c r="AR83">
        <f>種目情報!B66</f>
        <v>0</v>
      </c>
      <c r="AS83">
        <f>種目情報!C66</f>
        <v>0</v>
      </c>
    </row>
    <row r="84" spans="1:45" x14ac:dyDescent="0.4">
      <c r="A84">
        <v>67</v>
      </c>
      <c r="B84" t="str">
        <f>IFERROR(IF(B83=手順3!$A$11,"",IF(B83&lt;=100,IF(手順2!A78=手順５!A84,手順５!A84,手順3!$A$12),B83+1)),"")</f>
        <v/>
      </c>
      <c r="C84" s="10" t="str">
        <f>IFERROR(VLOOKUP($B84,手順2!$A$12:$T$107,C$1,FALSE),"")&amp;IFERROR(VLOOKUP($B84,手順3!$A$12:$U$107,C$1,FALSE),"")</f>
        <v/>
      </c>
      <c r="D84" s="10" t="str">
        <f>IFERROR(VLOOKUP($B84,手順2!$A$12:$T$107,D$1,FALSE),"")&amp;IFERROR(VLOOKUP($B84,手順3!$A$12:$U$107,D$1,FALSE),"")</f>
        <v/>
      </c>
      <c r="E84" s="10" t="str">
        <f>IFERROR(VLOOKUP($B84,手順2!$A$12:$T$107,E$1,FALSE),"")&amp;IFERROR(VLOOKUP($B84,手順3!$A$12:$U$107,E$1,FALSE),"")</f>
        <v/>
      </c>
      <c r="F84" s="10" t="str">
        <f>IFERROR(VLOOKUP($B84,手順2!$A$12:$T$107,F$1,FALSE),"")&amp;IFERROR(VLOOKUP($B84,手順3!$A$12:$U$107,F$1,FALSE),"")</f>
        <v/>
      </c>
      <c r="G84" s="10" t="str">
        <f>IFERROR(VLOOKUP($B84,手順2!$A$12:$T$107,G$1,FALSE),"")&amp;IFERROR(VLOOKUP($B84,手順3!$A$12:$U$107,G$1,FALSE),"")</f>
        <v/>
      </c>
      <c r="H84" s="10" t="str">
        <f>IFERROR(VLOOKUP($B84,手順2!$A$12:$T$107,H$1,FALSE),"")&amp;IFERROR(VLOOKUP($B84,手順3!$A$12:$U$107,H$1,FALSE),"")</f>
        <v/>
      </c>
      <c r="I84" s="10" t="str">
        <f>IFERROR(VLOOKUP($B84,手順2!$A$12:$T$107,I$1,FALSE),"")&amp;IFERROR(VLOOKUP($B84,手順3!$A$12:$U$107,I$1,FALSE),"")</f>
        <v/>
      </c>
      <c r="J84" s="88" t="str">
        <f>IFERROR(VLOOKUP($B84,手順2!$A$12:$P$107,J$1,FALSE),"")&amp;IFERROR(VLOOKUP($B84,手順3!$A$12:$U$107,J$1,FALSE),"")</f>
        <v/>
      </c>
      <c r="K84" s="141" t="str">
        <f>IF(J84="","",IF(IFERROR(VLOOKUP($B84,手順2!$A$12:$P$107,K$1,FALSE),"")&amp;IFERROR(VLOOKUP($B84,手順3!$A$12:$U$107,K$1,FALSE),"")="",0,IFERROR(VLOOKUP($B84,手順2!$A$12:$P$107,K$1,FALSE),"")&amp;IFERROR(VLOOKUP($B84,手順3!$A$12:$U$107,K$1,FALSE),"")))</f>
        <v/>
      </c>
      <c r="L84" s="141" t="str">
        <f>IF(K84="","",IF(IFERROR(VLOOKUP($B84,手順2!$A$12:$P$107,L$1,FALSE),"")&amp;IFERROR(VLOOKUP($B84,手順3!$A$12:$U$107,L$1,FALSE),"")="",0,IFERROR(VLOOKUP($B84,手順2!$A$12:$P$107,L$1,FALSE),"")&amp;IFERROR(VLOOKUP($B84,手順3!$A$12:$U$107,L$1,FALSE),"")))</f>
        <v/>
      </c>
      <c r="M84" s="141" t="str">
        <f>IF(L84="","",IF(IFERROR(VLOOKUP($B84,手順2!$A$12:$P$107,M$1,FALSE),"")&amp;IFERROR(VLOOKUP($B84,手順3!$A$12:$U$107,M$1,FALSE),"")="",0,IFERROR(VLOOKUP($B84,手順2!$A$12:$P$107,M$1,FALSE),"")&amp;IFERROR(VLOOKUP($B84,手順3!$A$12:$U$107,M$1,FALSE),"")))</f>
        <v/>
      </c>
      <c r="N84" s="88" t="str">
        <f>IFERROR(VLOOKUP($B84,手順2!$A$12:$P$107,N$1,FALSE),"")&amp;IFERROR(VLOOKUP($B84,手順3!$A$12:$U$107,N$1,FALSE),"")</f>
        <v/>
      </c>
      <c r="O84" s="141" t="str">
        <f>IF(N84="","",IF(IFERROR(VLOOKUP($B84,手順2!$A$12:$P$107,O$1,FALSE),"")&amp;IFERROR(VLOOKUP($B84,手順3!$A$12:$U$107,O$1,FALSE),"")="",0,IFERROR(VLOOKUP($B84,手順2!$A$12:$P$107,O$1,FALSE),"")&amp;IFERROR(VLOOKUP($B84,手順3!$A$12:$U$107,O$1,FALSE),"")))</f>
        <v/>
      </c>
      <c r="P84" s="141" t="str">
        <f>IF(O84="","",IF(IFERROR(VLOOKUP($B84,手順2!$A$12:$P$107,P$1,FALSE),"")&amp;IFERROR(VLOOKUP($B84,手順3!$A$12:$U$107,P$1,FALSE),"")="",0,IFERROR(VLOOKUP($B84,手順2!$A$12:$P$107,P$1,FALSE),"")&amp;IFERROR(VLOOKUP($B84,手順3!$A$12:$U$107,P$1,FALSE),"")))</f>
        <v/>
      </c>
      <c r="Q84" s="141" t="str">
        <f>IF(P84="","",IF(IFERROR(VLOOKUP($B84,手順2!$A$12:$P$107,Q$1,FALSE),"")&amp;IFERROR(VLOOKUP($B84,手順3!$A$12:$U$107,Q$1,FALSE),"")="",0,IFERROR(VLOOKUP($B84,手順2!$A$12:$P$107,Q$1,FALSE),"")&amp;IFERROR(VLOOKUP($B84,手順3!$A$12:$U$107,Q$1,FALSE),"")))</f>
        <v/>
      </c>
      <c r="R84" s="88" t="str">
        <f>IFERROR(VLOOKUP($B84,手順2!$A$12:$Q$107,R$1,FALSE),"")&amp;IFERROR(VLOOKUP($B84,手順3!$A$12:$U$107,R$1,FALSE),"")</f>
        <v/>
      </c>
      <c r="S84" s="119"/>
      <c r="T84" s="119"/>
      <c r="U84" s="119"/>
      <c r="Z84"/>
      <c r="AA84" s="149" t="str">
        <f>IF($AE84="","",COUNTIF($AO$18:$AO84,AA$17))</f>
        <v/>
      </c>
      <c r="AB84" s="149" t="str">
        <f>IF($AE84="","",COUNTIF($AO$18:$AO84,AB$17))</f>
        <v/>
      </c>
      <c r="AC84" s="149" t="str">
        <f>IF($AE84="","",COUNTIF($AO$18:$AO84,AC$17))</f>
        <v/>
      </c>
      <c r="AD84" s="149" t="str">
        <f>IF($AE84="","",COUNTIF($AO$18:$AO84,AD$17))</f>
        <v/>
      </c>
      <c r="AE84" s="107" t="str">
        <f t="shared" si="20"/>
        <v/>
      </c>
      <c r="AF84" s="108" t="str">
        <f t="shared" si="27"/>
        <v/>
      </c>
      <c r="AG84" s="38" t="str">
        <f t="shared" si="21"/>
        <v/>
      </c>
      <c r="AH84" s="108" t="str">
        <f t="shared" si="22"/>
        <v/>
      </c>
      <c r="AI84" s="108" t="str">
        <f t="shared" si="23"/>
        <v/>
      </c>
      <c r="AJ84" s="108" t="str">
        <f t="shared" si="24"/>
        <v/>
      </c>
      <c r="AK84" s="108" t="str">
        <f t="shared" si="25"/>
        <v/>
      </c>
      <c r="AL84" s="108" t="str">
        <f t="shared" si="26"/>
        <v/>
      </c>
      <c r="AM84" s="108" t="str">
        <f t="shared" si="28"/>
        <v/>
      </c>
      <c r="AN84" s="108" t="str">
        <f t="shared" si="29"/>
        <v/>
      </c>
      <c r="AO84" s="109" t="str">
        <f t="shared" si="30"/>
        <v/>
      </c>
      <c r="AQ84">
        <f>種目情報!A67</f>
        <v>0</v>
      </c>
      <c r="AR84">
        <f>種目情報!B67</f>
        <v>0</v>
      </c>
      <c r="AS84">
        <f>種目情報!C67</f>
        <v>0</v>
      </c>
    </row>
    <row r="85" spans="1:45" x14ac:dyDescent="0.4">
      <c r="A85">
        <v>68</v>
      </c>
      <c r="B85" t="str">
        <f>IFERROR(IF(B84=手順3!$A$11,"",IF(B84&lt;=100,IF(手順2!A79=手順５!A85,手順５!A85,手順3!$A$12),B84+1)),"")</f>
        <v/>
      </c>
      <c r="C85" s="10" t="str">
        <f>IFERROR(VLOOKUP($B85,手順2!$A$12:$T$107,C$1,FALSE),"")&amp;IFERROR(VLOOKUP($B85,手順3!$A$12:$U$107,C$1,FALSE),"")</f>
        <v/>
      </c>
      <c r="D85" s="10" t="str">
        <f>IFERROR(VLOOKUP($B85,手順2!$A$12:$T$107,D$1,FALSE),"")&amp;IFERROR(VLOOKUP($B85,手順3!$A$12:$U$107,D$1,FALSE),"")</f>
        <v/>
      </c>
      <c r="E85" s="10" t="str">
        <f>IFERROR(VLOOKUP($B85,手順2!$A$12:$T$107,E$1,FALSE),"")&amp;IFERROR(VLOOKUP($B85,手順3!$A$12:$U$107,E$1,FALSE),"")</f>
        <v/>
      </c>
      <c r="F85" s="10" t="str">
        <f>IFERROR(VLOOKUP($B85,手順2!$A$12:$T$107,F$1,FALSE),"")&amp;IFERROR(VLOOKUP($B85,手順3!$A$12:$U$107,F$1,FALSE),"")</f>
        <v/>
      </c>
      <c r="G85" s="10" t="str">
        <f>IFERROR(VLOOKUP($B85,手順2!$A$12:$T$107,G$1,FALSE),"")&amp;IFERROR(VLOOKUP($B85,手順3!$A$12:$U$107,G$1,FALSE),"")</f>
        <v/>
      </c>
      <c r="H85" s="10" t="str">
        <f>IFERROR(VLOOKUP($B85,手順2!$A$12:$T$107,H$1,FALSE),"")&amp;IFERROR(VLOOKUP($B85,手順3!$A$12:$U$107,H$1,FALSE),"")</f>
        <v/>
      </c>
      <c r="I85" s="10" t="str">
        <f>IFERROR(VLOOKUP($B85,手順2!$A$12:$T$107,I$1,FALSE),"")&amp;IFERROR(VLOOKUP($B85,手順3!$A$12:$U$107,I$1,FALSE),"")</f>
        <v/>
      </c>
      <c r="J85" s="88" t="str">
        <f>IFERROR(VLOOKUP($B85,手順2!$A$12:$P$107,J$1,FALSE),"")&amp;IFERROR(VLOOKUP($B85,手順3!$A$12:$U$107,J$1,FALSE),"")</f>
        <v/>
      </c>
      <c r="K85" s="141" t="str">
        <f>IF(J85="","",IF(IFERROR(VLOOKUP($B85,手順2!$A$12:$P$107,K$1,FALSE),"")&amp;IFERROR(VLOOKUP($B85,手順3!$A$12:$U$107,K$1,FALSE),"")="",0,IFERROR(VLOOKUP($B85,手順2!$A$12:$P$107,K$1,FALSE),"")&amp;IFERROR(VLOOKUP($B85,手順3!$A$12:$U$107,K$1,FALSE),"")))</f>
        <v/>
      </c>
      <c r="L85" s="141" t="str">
        <f>IF(K85="","",IF(IFERROR(VLOOKUP($B85,手順2!$A$12:$P$107,L$1,FALSE),"")&amp;IFERROR(VLOOKUP($B85,手順3!$A$12:$U$107,L$1,FALSE),"")="",0,IFERROR(VLOOKUP($B85,手順2!$A$12:$P$107,L$1,FALSE),"")&amp;IFERROR(VLOOKUP($B85,手順3!$A$12:$U$107,L$1,FALSE),"")))</f>
        <v/>
      </c>
      <c r="M85" s="141" t="str">
        <f>IF(L85="","",IF(IFERROR(VLOOKUP($B85,手順2!$A$12:$P$107,M$1,FALSE),"")&amp;IFERROR(VLOOKUP($B85,手順3!$A$12:$U$107,M$1,FALSE),"")="",0,IFERROR(VLOOKUP($B85,手順2!$A$12:$P$107,M$1,FALSE),"")&amp;IFERROR(VLOOKUP($B85,手順3!$A$12:$U$107,M$1,FALSE),"")))</f>
        <v/>
      </c>
      <c r="N85" s="88" t="str">
        <f>IFERROR(VLOOKUP($B85,手順2!$A$12:$P$107,N$1,FALSE),"")&amp;IFERROR(VLOOKUP($B85,手順3!$A$12:$U$107,N$1,FALSE),"")</f>
        <v/>
      </c>
      <c r="O85" s="141" t="str">
        <f>IF(N85="","",IF(IFERROR(VLOOKUP($B85,手順2!$A$12:$P$107,O$1,FALSE),"")&amp;IFERROR(VLOOKUP($B85,手順3!$A$12:$U$107,O$1,FALSE),"")="",0,IFERROR(VLOOKUP($B85,手順2!$A$12:$P$107,O$1,FALSE),"")&amp;IFERROR(VLOOKUP($B85,手順3!$A$12:$U$107,O$1,FALSE),"")))</f>
        <v/>
      </c>
      <c r="P85" s="141" t="str">
        <f>IF(O85="","",IF(IFERROR(VLOOKUP($B85,手順2!$A$12:$P$107,P$1,FALSE),"")&amp;IFERROR(VLOOKUP($B85,手順3!$A$12:$U$107,P$1,FALSE),"")="",0,IFERROR(VLOOKUP($B85,手順2!$A$12:$P$107,P$1,FALSE),"")&amp;IFERROR(VLOOKUP($B85,手順3!$A$12:$U$107,P$1,FALSE),"")))</f>
        <v/>
      </c>
      <c r="Q85" s="141" t="str">
        <f>IF(P85="","",IF(IFERROR(VLOOKUP($B85,手順2!$A$12:$P$107,Q$1,FALSE),"")&amp;IFERROR(VLOOKUP($B85,手順3!$A$12:$U$107,Q$1,FALSE),"")="",0,IFERROR(VLOOKUP($B85,手順2!$A$12:$P$107,Q$1,FALSE),"")&amp;IFERROR(VLOOKUP($B85,手順3!$A$12:$U$107,Q$1,FALSE),"")))</f>
        <v/>
      </c>
      <c r="R85" s="88" t="str">
        <f>IFERROR(VLOOKUP($B85,手順2!$A$12:$Q$107,R$1,FALSE),"")&amp;IFERROR(VLOOKUP($B85,手順3!$A$12:$U$107,R$1,FALSE),"")</f>
        <v/>
      </c>
      <c r="S85" s="119"/>
      <c r="T85" s="119"/>
      <c r="U85" s="119"/>
      <c r="Z85"/>
      <c r="AA85" s="149" t="str">
        <f>IF($AE85="","",COUNTIF($AO$18:$AO85,AA$17))</f>
        <v/>
      </c>
      <c r="AB85" s="149" t="str">
        <f>IF($AE85="","",COUNTIF($AO$18:$AO85,AB$17))</f>
        <v/>
      </c>
      <c r="AC85" s="149" t="str">
        <f>IF($AE85="","",COUNTIF($AO$18:$AO85,AC$17))</f>
        <v/>
      </c>
      <c r="AD85" s="149" t="str">
        <f>IF($AE85="","",COUNTIF($AO$18:$AO85,AD$17))</f>
        <v/>
      </c>
      <c r="AE85" s="107" t="str">
        <f t="shared" si="20"/>
        <v/>
      </c>
      <c r="AF85" s="108" t="str">
        <f t="shared" si="27"/>
        <v/>
      </c>
      <c r="AG85" s="38" t="str">
        <f t="shared" si="21"/>
        <v/>
      </c>
      <c r="AH85" s="108" t="str">
        <f t="shared" si="22"/>
        <v/>
      </c>
      <c r="AI85" s="108" t="str">
        <f t="shared" si="23"/>
        <v/>
      </c>
      <c r="AJ85" s="108" t="str">
        <f t="shared" si="24"/>
        <v/>
      </c>
      <c r="AK85" s="108" t="str">
        <f t="shared" si="25"/>
        <v/>
      </c>
      <c r="AL85" s="108" t="str">
        <f t="shared" si="26"/>
        <v/>
      </c>
      <c r="AM85" s="108" t="str">
        <f t="shared" si="28"/>
        <v/>
      </c>
      <c r="AN85" s="108" t="str">
        <f t="shared" si="29"/>
        <v/>
      </c>
      <c r="AO85" s="109" t="str">
        <f t="shared" si="30"/>
        <v/>
      </c>
      <c r="AQ85">
        <f>種目情報!A68</f>
        <v>0</v>
      </c>
      <c r="AR85">
        <f>種目情報!B68</f>
        <v>0</v>
      </c>
      <c r="AS85">
        <f>種目情報!C68</f>
        <v>0</v>
      </c>
    </row>
    <row r="86" spans="1:45" x14ac:dyDescent="0.4">
      <c r="A86">
        <v>69</v>
      </c>
      <c r="B86" t="str">
        <f>IFERROR(IF(B85=手順3!$A$11,"",IF(B85&lt;=100,IF(手順2!A80=手順５!A86,手順５!A86,手順3!$A$12),B85+1)),"")</f>
        <v/>
      </c>
      <c r="C86" s="10" t="str">
        <f>IFERROR(VLOOKUP($B86,手順2!$A$12:$T$107,C$1,FALSE),"")&amp;IFERROR(VLOOKUP($B86,手順3!$A$12:$U$107,C$1,FALSE),"")</f>
        <v/>
      </c>
      <c r="D86" s="10" t="str">
        <f>IFERROR(VLOOKUP($B86,手順2!$A$12:$T$107,D$1,FALSE),"")&amp;IFERROR(VLOOKUP($B86,手順3!$A$12:$U$107,D$1,FALSE),"")</f>
        <v/>
      </c>
      <c r="E86" s="10" t="str">
        <f>IFERROR(VLOOKUP($B86,手順2!$A$12:$T$107,E$1,FALSE),"")&amp;IFERROR(VLOOKUP($B86,手順3!$A$12:$U$107,E$1,FALSE),"")</f>
        <v/>
      </c>
      <c r="F86" s="10" t="str">
        <f>IFERROR(VLOOKUP($B86,手順2!$A$12:$T$107,F$1,FALSE),"")&amp;IFERROR(VLOOKUP($B86,手順3!$A$12:$U$107,F$1,FALSE),"")</f>
        <v/>
      </c>
      <c r="G86" s="10" t="str">
        <f>IFERROR(VLOOKUP($B86,手順2!$A$12:$T$107,G$1,FALSE),"")&amp;IFERROR(VLOOKUP($B86,手順3!$A$12:$U$107,G$1,FALSE),"")</f>
        <v/>
      </c>
      <c r="H86" s="10" t="str">
        <f>IFERROR(VLOOKUP($B86,手順2!$A$12:$T$107,H$1,FALSE),"")&amp;IFERROR(VLOOKUP($B86,手順3!$A$12:$U$107,H$1,FALSE),"")</f>
        <v/>
      </c>
      <c r="I86" s="10" t="str">
        <f>IFERROR(VLOOKUP($B86,手順2!$A$12:$T$107,I$1,FALSE),"")&amp;IFERROR(VLOOKUP($B86,手順3!$A$12:$U$107,I$1,FALSE),"")</f>
        <v/>
      </c>
      <c r="J86" s="88" t="str">
        <f>IFERROR(VLOOKUP($B86,手順2!$A$12:$P$107,J$1,FALSE),"")&amp;IFERROR(VLOOKUP($B86,手順3!$A$12:$U$107,J$1,FALSE),"")</f>
        <v/>
      </c>
      <c r="K86" s="141" t="str">
        <f>IF(J86="","",IF(IFERROR(VLOOKUP($B86,手順2!$A$12:$P$107,K$1,FALSE),"")&amp;IFERROR(VLOOKUP($B86,手順3!$A$12:$U$107,K$1,FALSE),"")="",0,IFERROR(VLOOKUP($B86,手順2!$A$12:$P$107,K$1,FALSE),"")&amp;IFERROR(VLOOKUP($B86,手順3!$A$12:$U$107,K$1,FALSE),"")))</f>
        <v/>
      </c>
      <c r="L86" s="141" t="str">
        <f>IF(K86="","",IF(IFERROR(VLOOKUP($B86,手順2!$A$12:$P$107,L$1,FALSE),"")&amp;IFERROR(VLOOKUP($B86,手順3!$A$12:$U$107,L$1,FALSE),"")="",0,IFERROR(VLOOKUP($B86,手順2!$A$12:$P$107,L$1,FALSE),"")&amp;IFERROR(VLOOKUP($B86,手順3!$A$12:$U$107,L$1,FALSE),"")))</f>
        <v/>
      </c>
      <c r="M86" s="141" t="str">
        <f>IF(L86="","",IF(IFERROR(VLOOKUP($B86,手順2!$A$12:$P$107,M$1,FALSE),"")&amp;IFERROR(VLOOKUP($B86,手順3!$A$12:$U$107,M$1,FALSE),"")="",0,IFERROR(VLOOKUP($B86,手順2!$A$12:$P$107,M$1,FALSE),"")&amp;IFERROR(VLOOKUP($B86,手順3!$A$12:$U$107,M$1,FALSE),"")))</f>
        <v/>
      </c>
      <c r="N86" s="88" t="str">
        <f>IFERROR(VLOOKUP($B86,手順2!$A$12:$P$107,N$1,FALSE),"")&amp;IFERROR(VLOOKUP($B86,手順3!$A$12:$U$107,N$1,FALSE),"")</f>
        <v/>
      </c>
      <c r="O86" s="141" t="str">
        <f>IF(N86="","",IF(IFERROR(VLOOKUP($B86,手順2!$A$12:$P$107,O$1,FALSE),"")&amp;IFERROR(VLOOKUP($B86,手順3!$A$12:$U$107,O$1,FALSE),"")="",0,IFERROR(VLOOKUP($B86,手順2!$A$12:$P$107,O$1,FALSE),"")&amp;IFERROR(VLOOKUP($B86,手順3!$A$12:$U$107,O$1,FALSE),"")))</f>
        <v/>
      </c>
      <c r="P86" s="141" t="str">
        <f>IF(O86="","",IF(IFERROR(VLOOKUP($B86,手順2!$A$12:$P$107,P$1,FALSE),"")&amp;IFERROR(VLOOKUP($B86,手順3!$A$12:$U$107,P$1,FALSE),"")="",0,IFERROR(VLOOKUP($B86,手順2!$A$12:$P$107,P$1,FALSE),"")&amp;IFERROR(VLOOKUP($B86,手順3!$A$12:$U$107,P$1,FALSE),"")))</f>
        <v/>
      </c>
      <c r="Q86" s="141" t="str">
        <f>IF(P86="","",IF(IFERROR(VLOOKUP($B86,手順2!$A$12:$P$107,Q$1,FALSE),"")&amp;IFERROR(VLOOKUP($B86,手順3!$A$12:$U$107,Q$1,FALSE),"")="",0,IFERROR(VLOOKUP($B86,手順2!$A$12:$P$107,Q$1,FALSE),"")&amp;IFERROR(VLOOKUP($B86,手順3!$A$12:$U$107,Q$1,FALSE),"")))</f>
        <v/>
      </c>
      <c r="R86" s="88" t="str">
        <f>IFERROR(VLOOKUP($B86,手順2!$A$12:$Q$107,R$1,FALSE),"")&amp;IFERROR(VLOOKUP($B86,手順3!$A$12:$U$107,R$1,FALSE),"")</f>
        <v/>
      </c>
      <c r="S86" s="119"/>
      <c r="T86" s="119"/>
      <c r="U86" s="119"/>
      <c r="Z86"/>
      <c r="AA86" s="149" t="str">
        <f>IF($AE86="","",COUNTIF($AO$18:$AO86,AA$17))</f>
        <v/>
      </c>
      <c r="AB86" s="149" t="str">
        <f>IF($AE86="","",COUNTIF($AO$18:$AO86,AB$17))</f>
        <v/>
      </c>
      <c r="AC86" s="149" t="str">
        <f>IF($AE86="","",COUNTIF($AO$18:$AO86,AC$17))</f>
        <v/>
      </c>
      <c r="AD86" s="149" t="str">
        <f>IF($AE86="","",COUNTIF($AO$18:$AO86,AD$17))</f>
        <v/>
      </c>
      <c r="AE86" s="107" t="str">
        <f t="shared" si="20"/>
        <v/>
      </c>
      <c r="AF86" s="108" t="str">
        <f t="shared" si="27"/>
        <v/>
      </c>
      <c r="AG86" s="38" t="str">
        <f t="shared" si="21"/>
        <v/>
      </c>
      <c r="AH86" s="108" t="str">
        <f t="shared" si="22"/>
        <v/>
      </c>
      <c r="AI86" s="108" t="str">
        <f t="shared" si="23"/>
        <v/>
      </c>
      <c r="AJ86" s="108" t="str">
        <f t="shared" si="24"/>
        <v/>
      </c>
      <c r="AK86" s="108" t="str">
        <f t="shared" si="25"/>
        <v/>
      </c>
      <c r="AL86" s="108" t="str">
        <f t="shared" si="26"/>
        <v/>
      </c>
      <c r="AM86" s="108" t="str">
        <f t="shared" si="28"/>
        <v/>
      </c>
      <c r="AN86" s="108" t="str">
        <f t="shared" si="29"/>
        <v/>
      </c>
      <c r="AO86" s="109" t="str">
        <f t="shared" si="30"/>
        <v/>
      </c>
      <c r="AQ86">
        <f>種目情報!A69</f>
        <v>0</v>
      </c>
      <c r="AR86">
        <f>種目情報!B69</f>
        <v>0</v>
      </c>
      <c r="AS86">
        <f>種目情報!C69</f>
        <v>0</v>
      </c>
    </row>
    <row r="87" spans="1:45" x14ac:dyDescent="0.4">
      <c r="A87">
        <v>70</v>
      </c>
      <c r="B87" t="str">
        <f>IFERROR(IF(B86=手順3!$A$11,"",IF(B86&lt;=100,IF(手順2!A81=手順５!A87,手順５!A87,手順3!$A$12),B86+1)),"")</f>
        <v/>
      </c>
      <c r="C87" s="10" t="str">
        <f>IFERROR(VLOOKUP($B87,手順2!$A$12:$T$107,C$1,FALSE),"")&amp;IFERROR(VLOOKUP($B87,手順3!$A$12:$U$107,C$1,FALSE),"")</f>
        <v/>
      </c>
      <c r="D87" s="10" t="str">
        <f>IFERROR(VLOOKUP($B87,手順2!$A$12:$T$107,D$1,FALSE),"")&amp;IFERROR(VLOOKUP($B87,手順3!$A$12:$U$107,D$1,FALSE),"")</f>
        <v/>
      </c>
      <c r="E87" s="10" t="str">
        <f>IFERROR(VLOOKUP($B87,手順2!$A$12:$T$107,E$1,FALSE),"")&amp;IFERROR(VLOOKUP($B87,手順3!$A$12:$U$107,E$1,FALSE),"")</f>
        <v/>
      </c>
      <c r="F87" s="10" t="str">
        <f>IFERROR(VLOOKUP($B87,手順2!$A$12:$T$107,F$1,FALSE),"")&amp;IFERROR(VLOOKUP($B87,手順3!$A$12:$U$107,F$1,FALSE),"")</f>
        <v/>
      </c>
      <c r="G87" s="10" t="str">
        <f>IFERROR(VLOOKUP($B87,手順2!$A$12:$T$107,G$1,FALSE),"")&amp;IFERROR(VLOOKUP($B87,手順3!$A$12:$U$107,G$1,FALSE),"")</f>
        <v/>
      </c>
      <c r="H87" s="10" t="str">
        <f>IFERROR(VLOOKUP($B87,手順2!$A$12:$T$107,H$1,FALSE),"")&amp;IFERROR(VLOOKUP($B87,手順3!$A$12:$U$107,H$1,FALSE),"")</f>
        <v/>
      </c>
      <c r="I87" s="10" t="str">
        <f>IFERROR(VLOOKUP($B87,手順2!$A$12:$T$107,I$1,FALSE),"")&amp;IFERROR(VLOOKUP($B87,手順3!$A$12:$U$107,I$1,FALSE),"")</f>
        <v/>
      </c>
      <c r="J87" s="88" t="str">
        <f>IFERROR(VLOOKUP($B87,手順2!$A$12:$P$107,J$1,FALSE),"")&amp;IFERROR(VLOOKUP($B87,手順3!$A$12:$U$107,J$1,FALSE),"")</f>
        <v/>
      </c>
      <c r="K87" s="141" t="str">
        <f>IF(J87="","",IF(IFERROR(VLOOKUP($B87,手順2!$A$12:$P$107,K$1,FALSE),"")&amp;IFERROR(VLOOKUP($B87,手順3!$A$12:$U$107,K$1,FALSE),"")="",0,IFERROR(VLOOKUP($B87,手順2!$A$12:$P$107,K$1,FALSE),"")&amp;IFERROR(VLOOKUP($B87,手順3!$A$12:$U$107,K$1,FALSE),"")))</f>
        <v/>
      </c>
      <c r="L87" s="141" t="str">
        <f>IF(K87="","",IF(IFERROR(VLOOKUP($B87,手順2!$A$12:$P$107,L$1,FALSE),"")&amp;IFERROR(VLOOKUP($B87,手順3!$A$12:$U$107,L$1,FALSE),"")="",0,IFERROR(VLOOKUP($B87,手順2!$A$12:$P$107,L$1,FALSE),"")&amp;IFERROR(VLOOKUP($B87,手順3!$A$12:$U$107,L$1,FALSE),"")))</f>
        <v/>
      </c>
      <c r="M87" s="141" t="str">
        <f>IF(L87="","",IF(IFERROR(VLOOKUP($B87,手順2!$A$12:$P$107,M$1,FALSE),"")&amp;IFERROR(VLOOKUP($B87,手順3!$A$12:$U$107,M$1,FALSE),"")="",0,IFERROR(VLOOKUP($B87,手順2!$A$12:$P$107,M$1,FALSE),"")&amp;IFERROR(VLOOKUP($B87,手順3!$A$12:$U$107,M$1,FALSE),"")))</f>
        <v/>
      </c>
      <c r="N87" s="88" t="str">
        <f>IFERROR(VLOOKUP($B87,手順2!$A$12:$P$107,N$1,FALSE),"")&amp;IFERROR(VLOOKUP($B87,手順3!$A$12:$U$107,N$1,FALSE),"")</f>
        <v/>
      </c>
      <c r="O87" s="141" t="str">
        <f>IF(N87="","",IF(IFERROR(VLOOKUP($B87,手順2!$A$12:$P$107,O$1,FALSE),"")&amp;IFERROR(VLOOKUP($B87,手順3!$A$12:$U$107,O$1,FALSE),"")="",0,IFERROR(VLOOKUP($B87,手順2!$A$12:$P$107,O$1,FALSE),"")&amp;IFERROR(VLOOKUP($B87,手順3!$A$12:$U$107,O$1,FALSE),"")))</f>
        <v/>
      </c>
      <c r="P87" s="141" t="str">
        <f>IF(O87="","",IF(IFERROR(VLOOKUP($B87,手順2!$A$12:$P$107,P$1,FALSE),"")&amp;IFERROR(VLOOKUP($B87,手順3!$A$12:$U$107,P$1,FALSE),"")="",0,IFERROR(VLOOKUP($B87,手順2!$A$12:$P$107,P$1,FALSE),"")&amp;IFERROR(VLOOKUP($B87,手順3!$A$12:$U$107,P$1,FALSE),"")))</f>
        <v/>
      </c>
      <c r="Q87" s="141" t="str">
        <f>IF(P87="","",IF(IFERROR(VLOOKUP($B87,手順2!$A$12:$P$107,Q$1,FALSE),"")&amp;IFERROR(VLOOKUP($B87,手順3!$A$12:$U$107,Q$1,FALSE),"")="",0,IFERROR(VLOOKUP($B87,手順2!$A$12:$P$107,Q$1,FALSE),"")&amp;IFERROR(VLOOKUP($B87,手順3!$A$12:$U$107,Q$1,FALSE),"")))</f>
        <v/>
      </c>
      <c r="R87" s="88" t="str">
        <f>IFERROR(VLOOKUP($B87,手順2!$A$12:$Q$107,R$1,FALSE),"")&amp;IFERROR(VLOOKUP($B87,手順3!$A$12:$U$107,R$1,FALSE),"")</f>
        <v/>
      </c>
      <c r="S87" s="119"/>
      <c r="T87" s="119"/>
      <c r="U87" s="119"/>
      <c r="Z87"/>
      <c r="AA87" s="149" t="str">
        <f>IF($AE87="","",COUNTIF($AO$18:$AO87,AA$17))</f>
        <v/>
      </c>
      <c r="AB87" s="149" t="str">
        <f>IF($AE87="","",COUNTIF($AO$18:$AO87,AB$17))</f>
        <v/>
      </c>
      <c r="AC87" s="149" t="str">
        <f>IF($AE87="","",COUNTIF($AO$18:$AO87,AC$17))</f>
        <v/>
      </c>
      <c r="AD87" s="149" t="str">
        <f>IF($AE87="","",COUNTIF($AO$18:$AO87,AD$17))</f>
        <v/>
      </c>
      <c r="AE87" s="107" t="str">
        <f t="shared" si="20"/>
        <v/>
      </c>
      <c r="AF87" s="108" t="str">
        <f t="shared" si="27"/>
        <v/>
      </c>
      <c r="AG87" s="38" t="str">
        <f t="shared" si="21"/>
        <v/>
      </c>
      <c r="AH87" s="108" t="str">
        <f t="shared" si="22"/>
        <v/>
      </c>
      <c r="AI87" s="108" t="str">
        <f t="shared" si="23"/>
        <v/>
      </c>
      <c r="AJ87" s="108" t="str">
        <f t="shared" si="24"/>
        <v/>
      </c>
      <c r="AK87" s="108" t="str">
        <f t="shared" si="25"/>
        <v/>
      </c>
      <c r="AL87" s="108" t="str">
        <f t="shared" si="26"/>
        <v/>
      </c>
      <c r="AM87" s="108" t="str">
        <f t="shared" si="28"/>
        <v/>
      </c>
      <c r="AN87" s="108" t="str">
        <f t="shared" si="29"/>
        <v/>
      </c>
      <c r="AO87" s="109" t="str">
        <f t="shared" si="30"/>
        <v/>
      </c>
      <c r="AQ87">
        <f>種目情報!A70</f>
        <v>0</v>
      </c>
      <c r="AR87">
        <f>種目情報!B70</f>
        <v>0</v>
      </c>
      <c r="AS87">
        <f>種目情報!C70</f>
        <v>0</v>
      </c>
    </row>
    <row r="88" spans="1:45" x14ac:dyDescent="0.4">
      <c r="A88">
        <v>71</v>
      </c>
      <c r="B88" t="str">
        <f>IFERROR(IF(B87=手順3!$A$11,"",IF(B87&lt;=100,IF(手順2!A82=手順５!A88,手順５!A88,手順3!$A$12),B87+1)),"")</f>
        <v/>
      </c>
      <c r="C88" s="10" t="str">
        <f>IFERROR(VLOOKUP($B88,手順2!$A$12:$T$107,C$1,FALSE),"")&amp;IFERROR(VLOOKUP($B88,手順3!$A$12:$U$107,C$1,FALSE),"")</f>
        <v/>
      </c>
      <c r="D88" s="10" t="str">
        <f>IFERROR(VLOOKUP($B88,手順2!$A$12:$T$107,D$1,FALSE),"")&amp;IFERROR(VLOOKUP($B88,手順3!$A$12:$U$107,D$1,FALSE),"")</f>
        <v/>
      </c>
      <c r="E88" s="10" t="str">
        <f>IFERROR(VLOOKUP($B88,手順2!$A$12:$T$107,E$1,FALSE),"")&amp;IFERROR(VLOOKUP($B88,手順3!$A$12:$U$107,E$1,FALSE),"")</f>
        <v/>
      </c>
      <c r="F88" s="10" t="str">
        <f>IFERROR(VLOOKUP($B88,手順2!$A$12:$T$107,F$1,FALSE),"")&amp;IFERROR(VLOOKUP($B88,手順3!$A$12:$U$107,F$1,FALSE),"")</f>
        <v/>
      </c>
      <c r="G88" s="10" t="str">
        <f>IFERROR(VLOOKUP($B88,手順2!$A$12:$T$107,G$1,FALSE),"")&amp;IFERROR(VLOOKUP($B88,手順3!$A$12:$U$107,G$1,FALSE),"")</f>
        <v/>
      </c>
      <c r="H88" s="10" t="str">
        <f>IFERROR(VLOOKUP($B88,手順2!$A$12:$T$107,H$1,FALSE),"")&amp;IFERROR(VLOOKUP($B88,手順3!$A$12:$U$107,H$1,FALSE),"")</f>
        <v/>
      </c>
      <c r="I88" s="10" t="str">
        <f>IFERROR(VLOOKUP($B88,手順2!$A$12:$T$107,I$1,FALSE),"")&amp;IFERROR(VLOOKUP($B88,手順3!$A$12:$U$107,I$1,FALSE),"")</f>
        <v/>
      </c>
      <c r="J88" s="88" t="str">
        <f>IFERROR(VLOOKUP($B88,手順2!$A$12:$P$107,J$1,FALSE),"")&amp;IFERROR(VLOOKUP($B88,手順3!$A$12:$U$107,J$1,FALSE),"")</f>
        <v/>
      </c>
      <c r="K88" s="141" t="str">
        <f>IF(J88="","",IF(IFERROR(VLOOKUP($B88,手順2!$A$12:$P$107,K$1,FALSE),"")&amp;IFERROR(VLOOKUP($B88,手順3!$A$12:$U$107,K$1,FALSE),"")="",0,IFERROR(VLOOKUP($B88,手順2!$A$12:$P$107,K$1,FALSE),"")&amp;IFERROR(VLOOKUP($B88,手順3!$A$12:$U$107,K$1,FALSE),"")))</f>
        <v/>
      </c>
      <c r="L88" s="141" t="str">
        <f>IF(K88="","",IF(IFERROR(VLOOKUP($B88,手順2!$A$12:$P$107,L$1,FALSE),"")&amp;IFERROR(VLOOKUP($B88,手順3!$A$12:$U$107,L$1,FALSE),"")="",0,IFERROR(VLOOKUP($B88,手順2!$A$12:$P$107,L$1,FALSE),"")&amp;IFERROR(VLOOKUP($B88,手順3!$A$12:$U$107,L$1,FALSE),"")))</f>
        <v/>
      </c>
      <c r="M88" s="141" t="str">
        <f>IF(L88="","",IF(IFERROR(VLOOKUP($B88,手順2!$A$12:$P$107,M$1,FALSE),"")&amp;IFERROR(VLOOKUP($B88,手順3!$A$12:$U$107,M$1,FALSE),"")="",0,IFERROR(VLOOKUP($B88,手順2!$A$12:$P$107,M$1,FALSE),"")&amp;IFERROR(VLOOKUP($B88,手順3!$A$12:$U$107,M$1,FALSE),"")))</f>
        <v/>
      </c>
      <c r="N88" s="88" t="str">
        <f>IFERROR(VLOOKUP($B88,手順2!$A$12:$P$107,N$1,FALSE),"")&amp;IFERROR(VLOOKUP($B88,手順3!$A$12:$U$107,N$1,FALSE),"")</f>
        <v/>
      </c>
      <c r="O88" s="141" t="str">
        <f>IF(N88="","",IF(IFERROR(VLOOKUP($B88,手順2!$A$12:$P$107,O$1,FALSE),"")&amp;IFERROR(VLOOKUP($B88,手順3!$A$12:$U$107,O$1,FALSE),"")="",0,IFERROR(VLOOKUP($B88,手順2!$A$12:$P$107,O$1,FALSE),"")&amp;IFERROR(VLOOKUP($B88,手順3!$A$12:$U$107,O$1,FALSE),"")))</f>
        <v/>
      </c>
      <c r="P88" s="141" t="str">
        <f>IF(O88="","",IF(IFERROR(VLOOKUP($B88,手順2!$A$12:$P$107,P$1,FALSE),"")&amp;IFERROR(VLOOKUP($B88,手順3!$A$12:$U$107,P$1,FALSE),"")="",0,IFERROR(VLOOKUP($B88,手順2!$A$12:$P$107,P$1,FALSE),"")&amp;IFERROR(VLOOKUP($B88,手順3!$A$12:$U$107,P$1,FALSE),"")))</f>
        <v/>
      </c>
      <c r="Q88" s="141" t="str">
        <f>IF(P88="","",IF(IFERROR(VLOOKUP($B88,手順2!$A$12:$P$107,Q$1,FALSE),"")&amp;IFERROR(VLOOKUP($B88,手順3!$A$12:$U$107,Q$1,FALSE),"")="",0,IFERROR(VLOOKUP($B88,手順2!$A$12:$P$107,Q$1,FALSE),"")&amp;IFERROR(VLOOKUP($B88,手順3!$A$12:$U$107,Q$1,FALSE),"")))</f>
        <v/>
      </c>
      <c r="R88" s="88" t="str">
        <f>IFERROR(VLOOKUP($B88,手順2!$A$12:$Q$107,R$1,FALSE),"")&amp;IFERROR(VLOOKUP($B88,手順3!$A$12:$U$107,R$1,FALSE),"")</f>
        <v/>
      </c>
      <c r="S88" s="119"/>
      <c r="T88" s="119"/>
      <c r="U88" s="119"/>
      <c r="Z88"/>
      <c r="AA88" s="149" t="str">
        <f>IF($AE88="","",COUNTIF($AO$18:$AO88,AA$17))</f>
        <v/>
      </c>
      <c r="AB88" s="149" t="str">
        <f>IF($AE88="","",COUNTIF($AO$18:$AO88,AB$17))</f>
        <v/>
      </c>
      <c r="AC88" s="149" t="str">
        <f>IF($AE88="","",COUNTIF($AO$18:$AO88,AC$17))</f>
        <v/>
      </c>
      <c r="AD88" s="149" t="str">
        <f>IF($AE88="","",COUNTIF($AO$18:$AO88,AD$17))</f>
        <v/>
      </c>
      <c r="AE88" s="107" t="str">
        <f t="shared" si="20"/>
        <v/>
      </c>
      <c r="AF88" s="108" t="str">
        <f t="shared" si="27"/>
        <v/>
      </c>
      <c r="AG88" s="38" t="str">
        <f t="shared" si="21"/>
        <v/>
      </c>
      <c r="AH88" s="108" t="str">
        <f t="shared" si="22"/>
        <v/>
      </c>
      <c r="AI88" s="108" t="str">
        <f t="shared" si="23"/>
        <v/>
      </c>
      <c r="AJ88" s="108" t="str">
        <f t="shared" si="24"/>
        <v/>
      </c>
      <c r="AK88" s="108" t="str">
        <f t="shared" si="25"/>
        <v/>
      </c>
      <c r="AL88" s="108" t="str">
        <f t="shared" si="26"/>
        <v/>
      </c>
      <c r="AM88" s="108" t="str">
        <f t="shared" si="28"/>
        <v/>
      </c>
      <c r="AN88" s="108" t="str">
        <f t="shared" si="29"/>
        <v/>
      </c>
      <c r="AO88" s="109" t="str">
        <f t="shared" si="30"/>
        <v/>
      </c>
      <c r="AQ88">
        <f>種目情報!A71</f>
        <v>0</v>
      </c>
      <c r="AR88">
        <f>種目情報!B71</f>
        <v>0</v>
      </c>
      <c r="AS88">
        <f>種目情報!C71</f>
        <v>0</v>
      </c>
    </row>
    <row r="89" spans="1:45" x14ac:dyDescent="0.4">
      <c r="A89">
        <v>72</v>
      </c>
      <c r="B89" t="str">
        <f>IFERROR(IF(B88=手順3!$A$11,"",IF(B88&lt;=100,IF(手順2!A83=手順５!A89,手順５!A89,手順3!$A$12),B88+1)),"")</f>
        <v/>
      </c>
      <c r="C89" s="10" t="str">
        <f>IFERROR(VLOOKUP($B89,手順2!$A$12:$T$107,C$1,FALSE),"")&amp;IFERROR(VLOOKUP($B89,手順3!$A$12:$U$107,C$1,FALSE),"")</f>
        <v/>
      </c>
      <c r="D89" s="10" t="str">
        <f>IFERROR(VLOOKUP($B89,手順2!$A$12:$T$107,D$1,FALSE),"")&amp;IFERROR(VLOOKUP($B89,手順3!$A$12:$U$107,D$1,FALSE),"")</f>
        <v/>
      </c>
      <c r="E89" s="10" t="str">
        <f>IFERROR(VLOOKUP($B89,手順2!$A$12:$T$107,E$1,FALSE),"")&amp;IFERROR(VLOOKUP($B89,手順3!$A$12:$U$107,E$1,FALSE),"")</f>
        <v/>
      </c>
      <c r="F89" s="10" t="str">
        <f>IFERROR(VLOOKUP($B89,手順2!$A$12:$T$107,F$1,FALSE),"")&amp;IFERROR(VLOOKUP($B89,手順3!$A$12:$U$107,F$1,FALSE),"")</f>
        <v/>
      </c>
      <c r="G89" s="10" t="str">
        <f>IFERROR(VLOOKUP($B89,手順2!$A$12:$T$107,G$1,FALSE),"")&amp;IFERROR(VLOOKUP($B89,手順3!$A$12:$U$107,G$1,FALSE),"")</f>
        <v/>
      </c>
      <c r="H89" s="10" t="str">
        <f>IFERROR(VLOOKUP($B89,手順2!$A$12:$T$107,H$1,FALSE),"")&amp;IFERROR(VLOOKUP($B89,手順3!$A$12:$U$107,H$1,FALSE),"")</f>
        <v/>
      </c>
      <c r="I89" s="10" t="str">
        <f>IFERROR(VLOOKUP($B89,手順2!$A$12:$T$107,I$1,FALSE),"")&amp;IFERROR(VLOOKUP($B89,手順3!$A$12:$U$107,I$1,FALSE),"")</f>
        <v/>
      </c>
      <c r="J89" s="88" t="str">
        <f>IFERROR(VLOOKUP($B89,手順2!$A$12:$P$107,J$1,FALSE),"")&amp;IFERROR(VLOOKUP($B89,手順3!$A$12:$U$107,J$1,FALSE),"")</f>
        <v/>
      </c>
      <c r="K89" s="141" t="str">
        <f>IF(J89="","",IF(IFERROR(VLOOKUP($B89,手順2!$A$12:$P$107,K$1,FALSE),"")&amp;IFERROR(VLOOKUP($B89,手順3!$A$12:$U$107,K$1,FALSE),"")="",0,IFERROR(VLOOKUP($B89,手順2!$A$12:$P$107,K$1,FALSE),"")&amp;IFERROR(VLOOKUP($B89,手順3!$A$12:$U$107,K$1,FALSE),"")))</f>
        <v/>
      </c>
      <c r="L89" s="141" t="str">
        <f>IF(K89="","",IF(IFERROR(VLOOKUP($B89,手順2!$A$12:$P$107,L$1,FALSE),"")&amp;IFERROR(VLOOKUP($B89,手順3!$A$12:$U$107,L$1,FALSE),"")="",0,IFERROR(VLOOKUP($B89,手順2!$A$12:$P$107,L$1,FALSE),"")&amp;IFERROR(VLOOKUP($B89,手順3!$A$12:$U$107,L$1,FALSE),"")))</f>
        <v/>
      </c>
      <c r="M89" s="141" t="str">
        <f>IF(L89="","",IF(IFERROR(VLOOKUP($B89,手順2!$A$12:$P$107,M$1,FALSE),"")&amp;IFERROR(VLOOKUP($B89,手順3!$A$12:$U$107,M$1,FALSE),"")="",0,IFERROR(VLOOKUP($B89,手順2!$A$12:$P$107,M$1,FALSE),"")&amp;IFERROR(VLOOKUP($B89,手順3!$A$12:$U$107,M$1,FALSE),"")))</f>
        <v/>
      </c>
      <c r="N89" s="88" t="str">
        <f>IFERROR(VLOOKUP($B89,手順2!$A$12:$P$107,N$1,FALSE),"")&amp;IFERROR(VLOOKUP($B89,手順3!$A$12:$U$107,N$1,FALSE),"")</f>
        <v/>
      </c>
      <c r="O89" s="141" t="str">
        <f>IF(N89="","",IF(IFERROR(VLOOKUP($B89,手順2!$A$12:$P$107,O$1,FALSE),"")&amp;IFERROR(VLOOKUP($B89,手順3!$A$12:$U$107,O$1,FALSE),"")="",0,IFERROR(VLOOKUP($B89,手順2!$A$12:$P$107,O$1,FALSE),"")&amp;IFERROR(VLOOKUP($B89,手順3!$A$12:$U$107,O$1,FALSE),"")))</f>
        <v/>
      </c>
      <c r="P89" s="141" t="str">
        <f>IF(O89="","",IF(IFERROR(VLOOKUP($B89,手順2!$A$12:$P$107,P$1,FALSE),"")&amp;IFERROR(VLOOKUP($B89,手順3!$A$12:$U$107,P$1,FALSE),"")="",0,IFERROR(VLOOKUP($B89,手順2!$A$12:$P$107,P$1,FALSE),"")&amp;IFERROR(VLOOKUP($B89,手順3!$A$12:$U$107,P$1,FALSE),"")))</f>
        <v/>
      </c>
      <c r="Q89" s="141" t="str">
        <f>IF(P89="","",IF(IFERROR(VLOOKUP($B89,手順2!$A$12:$P$107,Q$1,FALSE),"")&amp;IFERROR(VLOOKUP($B89,手順3!$A$12:$U$107,Q$1,FALSE),"")="",0,IFERROR(VLOOKUP($B89,手順2!$A$12:$P$107,Q$1,FALSE),"")&amp;IFERROR(VLOOKUP($B89,手順3!$A$12:$U$107,Q$1,FALSE),"")))</f>
        <v/>
      </c>
      <c r="R89" s="88" t="str">
        <f>IFERROR(VLOOKUP($B89,手順2!$A$12:$Q$107,R$1,FALSE),"")&amp;IFERROR(VLOOKUP($B89,手順3!$A$12:$U$107,R$1,FALSE),"")</f>
        <v/>
      </c>
      <c r="S89" s="119"/>
      <c r="T89" s="119"/>
      <c r="U89" s="119"/>
      <c r="Z89"/>
      <c r="AA89" s="149" t="str">
        <f>IF($AE89="","",COUNTIF($AO$18:$AO89,AA$17))</f>
        <v/>
      </c>
      <c r="AB89" s="149" t="str">
        <f>IF($AE89="","",COUNTIF($AO$18:$AO89,AB$17))</f>
        <v/>
      </c>
      <c r="AC89" s="149" t="str">
        <f>IF($AE89="","",COUNTIF($AO$18:$AO89,AC$17))</f>
        <v/>
      </c>
      <c r="AD89" s="149" t="str">
        <f>IF($AE89="","",COUNTIF($AO$18:$AO89,AD$17))</f>
        <v/>
      </c>
      <c r="AE89" s="107" t="str">
        <f t="shared" si="20"/>
        <v/>
      </c>
      <c r="AF89" s="108" t="str">
        <f t="shared" si="27"/>
        <v/>
      </c>
      <c r="AG89" s="38" t="str">
        <f t="shared" si="21"/>
        <v/>
      </c>
      <c r="AH89" s="108" t="str">
        <f t="shared" si="22"/>
        <v/>
      </c>
      <c r="AI89" s="108" t="str">
        <f t="shared" si="23"/>
        <v/>
      </c>
      <c r="AJ89" s="108" t="str">
        <f t="shared" si="24"/>
        <v/>
      </c>
      <c r="AK89" s="108" t="str">
        <f t="shared" si="25"/>
        <v/>
      </c>
      <c r="AL89" s="108" t="str">
        <f t="shared" si="26"/>
        <v/>
      </c>
      <c r="AM89" s="108" t="str">
        <f t="shared" si="28"/>
        <v/>
      </c>
      <c r="AN89" s="108" t="str">
        <f t="shared" si="29"/>
        <v/>
      </c>
      <c r="AO89" s="109" t="str">
        <f t="shared" si="30"/>
        <v/>
      </c>
      <c r="AQ89">
        <f>種目情報!A72</f>
        <v>0</v>
      </c>
      <c r="AR89">
        <f>種目情報!B72</f>
        <v>0</v>
      </c>
      <c r="AS89">
        <f>種目情報!C72</f>
        <v>0</v>
      </c>
    </row>
    <row r="90" spans="1:45" x14ac:dyDescent="0.4">
      <c r="A90">
        <v>73</v>
      </c>
      <c r="B90" t="str">
        <f>IFERROR(IF(B89=手順3!$A$11,"",IF(B89&lt;=100,IF(手順2!A84=手順５!A90,手順５!A90,手順3!$A$12),B89+1)),"")</f>
        <v/>
      </c>
      <c r="C90" s="10" t="str">
        <f>IFERROR(VLOOKUP($B90,手順2!$A$12:$T$107,C$1,FALSE),"")&amp;IFERROR(VLOOKUP($B90,手順3!$A$12:$U$107,C$1,FALSE),"")</f>
        <v/>
      </c>
      <c r="D90" s="10" t="str">
        <f>IFERROR(VLOOKUP($B90,手順2!$A$12:$T$107,D$1,FALSE),"")&amp;IFERROR(VLOOKUP($B90,手順3!$A$12:$U$107,D$1,FALSE),"")</f>
        <v/>
      </c>
      <c r="E90" s="10" t="str">
        <f>IFERROR(VLOOKUP($B90,手順2!$A$12:$T$107,E$1,FALSE),"")&amp;IFERROR(VLOOKUP($B90,手順3!$A$12:$U$107,E$1,FALSE),"")</f>
        <v/>
      </c>
      <c r="F90" s="10" t="str">
        <f>IFERROR(VLOOKUP($B90,手順2!$A$12:$T$107,F$1,FALSE),"")&amp;IFERROR(VLOOKUP($B90,手順3!$A$12:$U$107,F$1,FALSE),"")</f>
        <v/>
      </c>
      <c r="G90" s="10" t="str">
        <f>IFERROR(VLOOKUP($B90,手順2!$A$12:$T$107,G$1,FALSE),"")&amp;IFERROR(VLOOKUP($B90,手順3!$A$12:$U$107,G$1,FALSE),"")</f>
        <v/>
      </c>
      <c r="H90" s="10" t="str">
        <f>IFERROR(VLOOKUP($B90,手順2!$A$12:$T$107,H$1,FALSE),"")&amp;IFERROR(VLOOKUP($B90,手順3!$A$12:$U$107,H$1,FALSE),"")</f>
        <v/>
      </c>
      <c r="I90" s="10" t="str">
        <f>IFERROR(VLOOKUP($B90,手順2!$A$12:$T$107,I$1,FALSE),"")&amp;IFERROR(VLOOKUP($B90,手順3!$A$12:$U$107,I$1,FALSE),"")</f>
        <v/>
      </c>
      <c r="J90" s="88" t="str">
        <f>IFERROR(VLOOKUP($B90,手順2!$A$12:$P$107,J$1,FALSE),"")&amp;IFERROR(VLOOKUP($B90,手順3!$A$12:$U$107,J$1,FALSE),"")</f>
        <v/>
      </c>
      <c r="K90" s="141" t="str">
        <f>IF(J90="","",IF(IFERROR(VLOOKUP($B90,手順2!$A$12:$P$107,K$1,FALSE),"")&amp;IFERROR(VLOOKUP($B90,手順3!$A$12:$U$107,K$1,FALSE),"")="",0,IFERROR(VLOOKUP($B90,手順2!$A$12:$P$107,K$1,FALSE),"")&amp;IFERROR(VLOOKUP($B90,手順3!$A$12:$U$107,K$1,FALSE),"")))</f>
        <v/>
      </c>
      <c r="L90" s="141" t="str">
        <f>IF(K90="","",IF(IFERROR(VLOOKUP($B90,手順2!$A$12:$P$107,L$1,FALSE),"")&amp;IFERROR(VLOOKUP($B90,手順3!$A$12:$U$107,L$1,FALSE),"")="",0,IFERROR(VLOOKUP($B90,手順2!$A$12:$P$107,L$1,FALSE),"")&amp;IFERROR(VLOOKUP($B90,手順3!$A$12:$U$107,L$1,FALSE),"")))</f>
        <v/>
      </c>
      <c r="M90" s="141" t="str">
        <f>IF(L90="","",IF(IFERROR(VLOOKUP($B90,手順2!$A$12:$P$107,M$1,FALSE),"")&amp;IFERROR(VLOOKUP($B90,手順3!$A$12:$U$107,M$1,FALSE),"")="",0,IFERROR(VLOOKUP($B90,手順2!$A$12:$P$107,M$1,FALSE),"")&amp;IFERROR(VLOOKUP($B90,手順3!$A$12:$U$107,M$1,FALSE),"")))</f>
        <v/>
      </c>
      <c r="N90" s="88" t="str">
        <f>IFERROR(VLOOKUP($B90,手順2!$A$12:$P$107,N$1,FALSE),"")&amp;IFERROR(VLOOKUP($B90,手順3!$A$12:$U$107,N$1,FALSE),"")</f>
        <v/>
      </c>
      <c r="O90" s="141" t="str">
        <f>IF(N90="","",IF(IFERROR(VLOOKUP($B90,手順2!$A$12:$P$107,O$1,FALSE),"")&amp;IFERROR(VLOOKUP($B90,手順3!$A$12:$U$107,O$1,FALSE),"")="",0,IFERROR(VLOOKUP($B90,手順2!$A$12:$P$107,O$1,FALSE),"")&amp;IFERROR(VLOOKUP($B90,手順3!$A$12:$U$107,O$1,FALSE),"")))</f>
        <v/>
      </c>
      <c r="P90" s="141" t="str">
        <f>IF(O90="","",IF(IFERROR(VLOOKUP($B90,手順2!$A$12:$P$107,P$1,FALSE),"")&amp;IFERROR(VLOOKUP($B90,手順3!$A$12:$U$107,P$1,FALSE),"")="",0,IFERROR(VLOOKUP($B90,手順2!$A$12:$P$107,P$1,FALSE),"")&amp;IFERROR(VLOOKUP($B90,手順3!$A$12:$U$107,P$1,FALSE),"")))</f>
        <v/>
      </c>
      <c r="Q90" s="141" t="str">
        <f>IF(P90="","",IF(IFERROR(VLOOKUP($B90,手順2!$A$12:$P$107,Q$1,FALSE),"")&amp;IFERROR(VLOOKUP($B90,手順3!$A$12:$U$107,Q$1,FALSE),"")="",0,IFERROR(VLOOKUP($B90,手順2!$A$12:$P$107,Q$1,FALSE),"")&amp;IFERROR(VLOOKUP($B90,手順3!$A$12:$U$107,Q$1,FALSE),"")))</f>
        <v/>
      </c>
      <c r="R90" s="88" t="str">
        <f>IFERROR(VLOOKUP($B90,手順2!$A$12:$Q$107,R$1,FALSE),"")&amp;IFERROR(VLOOKUP($B90,手順3!$A$12:$U$107,R$1,FALSE),"")</f>
        <v/>
      </c>
      <c r="S90" s="119"/>
      <c r="T90" s="119"/>
      <c r="U90" s="119"/>
      <c r="Z90"/>
      <c r="AA90" s="149" t="str">
        <f>IF($AE90="","",COUNTIF($AO$18:$AO90,AA$17))</f>
        <v/>
      </c>
      <c r="AB90" s="149" t="str">
        <f>IF($AE90="","",COUNTIF($AO$18:$AO90,AB$17))</f>
        <v/>
      </c>
      <c r="AC90" s="149" t="str">
        <f>IF($AE90="","",COUNTIF($AO$18:$AO90,AC$17))</f>
        <v/>
      </c>
      <c r="AD90" s="149" t="str">
        <f>IF($AE90="","",COUNTIF($AO$18:$AO90,AD$17))</f>
        <v/>
      </c>
      <c r="AE90" s="107" t="str">
        <f t="shared" si="20"/>
        <v/>
      </c>
      <c r="AF90" s="108" t="str">
        <f t="shared" si="27"/>
        <v/>
      </c>
      <c r="AG90" s="38" t="str">
        <f t="shared" si="21"/>
        <v/>
      </c>
      <c r="AH90" s="108" t="str">
        <f t="shared" si="22"/>
        <v/>
      </c>
      <c r="AI90" s="108" t="str">
        <f t="shared" si="23"/>
        <v/>
      </c>
      <c r="AJ90" s="108" t="str">
        <f t="shared" si="24"/>
        <v/>
      </c>
      <c r="AK90" s="108" t="str">
        <f t="shared" si="25"/>
        <v/>
      </c>
      <c r="AL90" s="108" t="str">
        <f t="shared" si="26"/>
        <v/>
      </c>
      <c r="AM90" s="108" t="str">
        <f t="shared" si="28"/>
        <v/>
      </c>
      <c r="AN90" s="108" t="str">
        <f t="shared" si="29"/>
        <v/>
      </c>
      <c r="AO90" s="109" t="str">
        <f t="shared" si="30"/>
        <v/>
      </c>
      <c r="AQ90">
        <f>種目情報!A73</f>
        <v>0</v>
      </c>
      <c r="AR90">
        <f>種目情報!B73</f>
        <v>0</v>
      </c>
      <c r="AS90">
        <f>種目情報!C73</f>
        <v>0</v>
      </c>
    </row>
    <row r="91" spans="1:45" x14ac:dyDescent="0.4">
      <c r="A91">
        <v>74</v>
      </c>
      <c r="B91" t="str">
        <f>IFERROR(IF(B90=手順3!$A$11,"",IF(B90&lt;=100,IF(手順2!A85=手順５!A91,手順５!A91,手順3!$A$12),B90+1)),"")</f>
        <v/>
      </c>
      <c r="C91" s="10" t="str">
        <f>IFERROR(VLOOKUP($B91,手順2!$A$12:$T$107,C$1,FALSE),"")&amp;IFERROR(VLOOKUP($B91,手順3!$A$12:$U$107,C$1,FALSE),"")</f>
        <v/>
      </c>
      <c r="D91" s="10" t="str">
        <f>IFERROR(VLOOKUP($B91,手順2!$A$12:$T$107,D$1,FALSE),"")&amp;IFERROR(VLOOKUP($B91,手順3!$A$12:$U$107,D$1,FALSE),"")</f>
        <v/>
      </c>
      <c r="E91" s="10" t="str">
        <f>IFERROR(VLOOKUP($B91,手順2!$A$12:$T$107,E$1,FALSE),"")&amp;IFERROR(VLOOKUP($B91,手順3!$A$12:$U$107,E$1,FALSE),"")</f>
        <v/>
      </c>
      <c r="F91" s="10" t="str">
        <f>IFERROR(VLOOKUP($B91,手順2!$A$12:$T$107,F$1,FALSE),"")&amp;IFERROR(VLOOKUP($B91,手順3!$A$12:$U$107,F$1,FALSE),"")</f>
        <v/>
      </c>
      <c r="G91" s="10" t="str">
        <f>IFERROR(VLOOKUP($B91,手順2!$A$12:$T$107,G$1,FALSE),"")&amp;IFERROR(VLOOKUP($B91,手順3!$A$12:$U$107,G$1,FALSE),"")</f>
        <v/>
      </c>
      <c r="H91" s="10" t="str">
        <f>IFERROR(VLOOKUP($B91,手順2!$A$12:$T$107,H$1,FALSE),"")&amp;IFERROR(VLOOKUP($B91,手順3!$A$12:$U$107,H$1,FALSE),"")</f>
        <v/>
      </c>
      <c r="I91" s="10" t="str">
        <f>IFERROR(VLOOKUP($B91,手順2!$A$12:$T$107,I$1,FALSE),"")&amp;IFERROR(VLOOKUP($B91,手順3!$A$12:$U$107,I$1,FALSE),"")</f>
        <v/>
      </c>
      <c r="J91" s="88" t="str">
        <f>IFERROR(VLOOKUP($B91,手順2!$A$12:$P$107,J$1,FALSE),"")&amp;IFERROR(VLOOKUP($B91,手順3!$A$12:$U$107,J$1,FALSE),"")</f>
        <v/>
      </c>
      <c r="K91" s="141" t="str">
        <f>IF(J91="","",IF(IFERROR(VLOOKUP($B91,手順2!$A$12:$P$107,K$1,FALSE),"")&amp;IFERROR(VLOOKUP($B91,手順3!$A$12:$U$107,K$1,FALSE),"")="",0,IFERROR(VLOOKUP($B91,手順2!$A$12:$P$107,K$1,FALSE),"")&amp;IFERROR(VLOOKUP($B91,手順3!$A$12:$U$107,K$1,FALSE),"")))</f>
        <v/>
      </c>
      <c r="L91" s="141" t="str">
        <f>IF(K91="","",IF(IFERROR(VLOOKUP($B91,手順2!$A$12:$P$107,L$1,FALSE),"")&amp;IFERROR(VLOOKUP($B91,手順3!$A$12:$U$107,L$1,FALSE),"")="",0,IFERROR(VLOOKUP($B91,手順2!$A$12:$P$107,L$1,FALSE),"")&amp;IFERROR(VLOOKUP($B91,手順3!$A$12:$U$107,L$1,FALSE),"")))</f>
        <v/>
      </c>
      <c r="M91" s="141" t="str">
        <f>IF(L91="","",IF(IFERROR(VLOOKUP($B91,手順2!$A$12:$P$107,M$1,FALSE),"")&amp;IFERROR(VLOOKUP($B91,手順3!$A$12:$U$107,M$1,FALSE),"")="",0,IFERROR(VLOOKUP($B91,手順2!$A$12:$P$107,M$1,FALSE),"")&amp;IFERROR(VLOOKUP($B91,手順3!$A$12:$U$107,M$1,FALSE),"")))</f>
        <v/>
      </c>
      <c r="N91" s="88" t="str">
        <f>IFERROR(VLOOKUP($B91,手順2!$A$12:$P$107,N$1,FALSE),"")&amp;IFERROR(VLOOKUP($B91,手順3!$A$12:$U$107,N$1,FALSE),"")</f>
        <v/>
      </c>
      <c r="O91" s="141" t="str">
        <f>IF(N91="","",IF(IFERROR(VLOOKUP($B91,手順2!$A$12:$P$107,O$1,FALSE),"")&amp;IFERROR(VLOOKUP($B91,手順3!$A$12:$U$107,O$1,FALSE),"")="",0,IFERROR(VLOOKUP($B91,手順2!$A$12:$P$107,O$1,FALSE),"")&amp;IFERROR(VLOOKUP($B91,手順3!$A$12:$U$107,O$1,FALSE),"")))</f>
        <v/>
      </c>
      <c r="P91" s="141" t="str">
        <f>IF(O91="","",IF(IFERROR(VLOOKUP($B91,手順2!$A$12:$P$107,P$1,FALSE),"")&amp;IFERROR(VLOOKUP($B91,手順3!$A$12:$U$107,P$1,FALSE),"")="",0,IFERROR(VLOOKUP($B91,手順2!$A$12:$P$107,P$1,FALSE),"")&amp;IFERROR(VLOOKUP($B91,手順3!$A$12:$U$107,P$1,FALSE),"")))</f>
        <v/>
      </c>
      <c r="Q91" s="141" t="str">
        <f>IF(P91="","",IF(IFERROR(VLOOKUP($B91,手順2!$A$12:$P$107,Q$1,FALSE),"")&amp;IFERROR(VLOOKUP($B91,手順3!$A$12:$U$107,Q$1,FALSE),"")="",0,IFERROR(VLOOKUP($B91,手順2!$A$12:$P$107,Q$1,FALSE),"")&amp;IFERROR(VLOOKUP($B91,手順3!$A$12:$U$107,Q$1,FALSE),"")))</f>
        <v/>
      </c>
      <c r="R91" s="88" t="str">
        <f>IFERROR(VLOOKUP($B91,手順2!$A$12:$Q$107,R$1,FALSE),"")&amp;IFERROR(VLOOKUP($B91,手順3!$A$12:$U$107,R$1,FALSE),"")</f>
        <v/>
      </c>
      <c r="S91" s="119"/>
      <c r="T91" s="119"/>
      <c r="U91" s="119"/>
      <c r="Z91"/>
      <c r="AA91" s="149" t="str">
        <f>IF($AE91="","",COUNTIF($AO$18:$AO91,AA$17))</f>
        <v/>
      </c>
      <c r="AB91" s="149" t="str">
        <f>IF($AE91="","",COUNTIF($AO$18:$AO91,AB$17))</f>
        <v/>
      </c>
      <c r="AC91" s="149" t="str">
        <f>IF($AE91="","",COUNTIF($AO$18:$AO91,AC$17))</f>
        <v/>
      </c>
      <c r="AD91" s="149" t="str">
        <f>IF($AE91="","",COUNTIF($AO$18:$AO91,AD$17))</f>
        <v/>
      </c>
      <c r="AE91" s="107" t="str">
        <f t="shared" si="20"/>
        <v/>
      </c>
      <c r="AF91" s="108" t="str">
        <f t="shared" si="27"/>
        <v/>
      </c>
      <c r="AG91" s="38" t="str">
        <f t="shared" si="21"/>
        <v/>
      </c>
      <c r="AH91" s="108" t="str">
        <f t="shared" si="22"/>
        <v/>
      </c>
      <c r="AI91" s="108" t="str">
        <f t="shared" si="23"/>
        <v/>
      </c>
      <c r="AJ91" s="108" t="str">
        <f t="shared" si="24"/>
        <v/>
      </c>
      <c r="AK91" s="108" t="str">
        <f t="shared" si="25"/>
        <v/>
      </c>
      <c r="AL91" s="108" t="str">
        <f t="shared" si="26"/>
        <v/>
      </c>
      <c r="AM91" s="108" t="str">
        <f t="shared" si="28"/>
        <v/>
      </c>
      <c r="AN91" s="108" t="str">
        <f t="shared" si="29"/>
        <v/>
      </c>
      <c r="AO91" s="109" t="str">
        <f t="shared" si="30"/>
        <v/>
      </c>
      <c r="AQ91">
        <f>種目情報!A74</f>
        <v>0</v>
      </c>
      <c r="AR91">
        <f>種目情報!B74</f>
        <v>0</v>
      </c>
      <c r="AS91">
        <f>種目情報!C74</f>
        <v>0</v>
      </c>
    </row>
    <row r="92" spans="1:45" x14ac:dyDescent="0.4">
      <c r="A92">
        <v>75</v>
      </c>
      <c r="B92" t="str">
        <f>IFERROR(IF(B91=手順3!$A$11,"",IF(B91&lt;=100,IF(手順2!A86=手順５!A92,手順５!A92,手順3!$A$12),B91+1)),"")</f>
        <v/>
      </c>
      <c r="C92" s="10" t="str">
        <f>IFERROR(VLOOKUP($B92,手順2!$A$12:$T$107,C$1,FALSE),"")&amp;IFERROR(VLOOKUP($B92,手順3!$A$12:$U$107,C$1,FALSE),"")</f>
        <v/>
      </c>
      <c r="D92" s="10" t="str">
        <f>IFERROR(VLOOKUP($B92,手順2!$A$12:$T$107,D$1,FALSE),"")&amp;IFERROR(VLOOKUP($B92,手順3!$A$12:$U$107,D$1,FALSE),"")</f>
        <v/>
      </c>
      <c r="E92" s="10" t="str">
        <f>IFERROR(VLOOKUP($B92,手順2!$A$12:$T$107,E$1,FALSE),"")&amp;IFERROR(VLOOKUP($B92,手順3!$A$12:$U$107,E$1,FALSE),"")</f>
        <v/>
      </c>
      <c r="F92" s="10" t="str">
        <f>IFERROR(VLOOKUP($B92,手順2!$A$12:$T$107,F$1,FALSE),"")&amp;IFERROR(VLOOKUP($B92,手順3!$A$12:$U$107,F$1,FALSE),"")</f>
        <v/>
      </c>
      <c r="G92" s="10" t="str">
        <f>IFERROR(VLOOKUP($B92,手順2!$A$12:$T$107,G$1,FALSE),"")&amp;IFERROR(VLOOKUP($B92,手順3!$A$12:$U$107,G$1,FALSE),"")</f>
        <v/>
      </c>
      <c r="H92" s="10" t="str">
        <f>IFERROR(VLOOKUP($B92,手順2!$A$12:$T$107,H$1,FALSE),"")&amp;IFERROR(VLOOKUP($B92,手順3!$A$12:$U$107,H$1,FALSE),"")</f>
        <v/>
      </c>
      <c r="I92" s="10" t="str">
        <f>IFERROR(VLOOKUP($B92,手順2!$A$12:$T$107,I$1,FALSE),"")&amp;IFERROR(VLOOKUP($B92,手順3!$A$12:$U$107,I$1,FALSE),"")</f>
        <v/>
      </c>
      <c r="J92" s="88" t="str">
        <f>IFERROR(VLOOKUP($B92,手順2!$A$12:$P$107,J$1,FALSE),"")&amp;IFERROR(VLOOKUP($B92,手順3!$A$12:$U$107,J$1,FALSE),"")</f>
        <v/>
      </c>
      <c r="K92" s="141" t="str">
        <f>IF(J92="","",IF(IFERROR(VLOOKUP($B92,手順2!$A$12:$P$107,K$1,FALSE),"")&amp;IFERROR(VLOOKUP($B92,手順3!$A$12:$U$107,K$1,FALSE),"")="",0,IFERROR(VLOOKUP($B92,手順2!$A$12:$P$107,K$1,FALSE),"")&amp;IFERROR(VLOOKUP($B92,手順3!$A$12:$U$107,K$1,FALSE),"")))</f>
        <v/>
      </c>
      <c r="L92" s="141" t="str">
        <f>IF(K92="","",IF(IFERROR(VLOOKUP($B92,手順2!$A$12:$P$107,L$1,FALSE),"")&amp;IFERROR(VLOOKUP($B92,手順3!$A$12:$U$107,L$1,FALSE),"")="",0,IFERROR(VLOOKUP($B92,手順2!$A$12:$P$107,L$1,FALSE),"")&amp;IFERROR(VLOOKUP($B92,手順3!$A$12:$U$107,L$1,FALSE),"")))</f>
        <v/>
      </c>
      <c r="M92" s="141" t="str">
        <f>IF(L92="","",IF(IFERROR(VLOOKUP($B92,手順2!$A$12:$P$107,M$1,FALSE),"")&amp;IFERROR(VLOOKUP($B92,手順3!$A$12:$U$107,M$1,FALSE),"")="",0,IFERROR(VLOOKUP($B92,手順2!$A$12:$P$107,M$1,FALSE),"")&amp;IFERROR(VLOOKUP($B92,手順3!$A$12:$U$107,M$1,FALSE),"")))</f>
        <v/>
      </c>
      <c r="N92" s="88" t="str">
        <f>IFERROR(VLOOKUP($B92,手順2!$A$12:$P$107,N$1,FALSE),"")&amp;IFERROR(VLOOKUP($B92,手順3!$A$12:$U$107,N$1,FALSE),"")</f>
        <v/>
      </c>
      <c r="O92" s="141" t="str">
        <f>IF(N92="","",IF(IFERROR(VLOOKUP($B92,手順2!$A$12:$P$107,O$1,FALSE),"")&amp;IFERROR(VLOOKUP($B92,手順3!$A$12:$U$107,O$1,FALSE),"")="",0,IFERROR(VLOOKUP($B92,手順2!$A$12:$P$107,O$1,FALSE),"")&amp;IFERROR(VLOOKUP($B92,手順3!$A$12:$U$107,O$1,FALSE),"")))</f>
        <v/>
      </c>
      <c r="P92" s="141" t="str">
        <f>IF(O92="","",IF(IFERROR(VLOOKUP($B92,手順2!$A$12:$P$107,P$1,FALSE),"")&amp;IFERROR(VLOOKUP($B92,手順3!$A$12:$U$107,P$1,FALSE),"")="",0,IFERROR(VLOOKUP($B92,手順2!$A$12:$P$107,P$1,FALSE),"")&amp;IFERROR(VLOOKUP($B92,手順3!$A$12:$U$107,P$1,FALSE),"")))</f>
        <v/>
      </c>
      <c r="Q92" s="141" t="str">
        <f>IF(P92="","",IF(IFERROR(VLOOKUP($B92,手順2!$A$12:$P$107,Q$1,FALSE),"")&amp;IFERROR(VLOOKUP($B92,手順3!$A$12:$U$107,Q$1,FALSE),"")="",0,IFERROR(VLOOKUP($B92,手順2!$A$12:$P$107,Q$1,FALSE),"")&amp;IFERROR(VLOOKUP($B92,手順3!$A$12:$U$107,Q$1,FALSE),"")))</f>
        <v/>
      </c>
      <c r="R92" s="88" t="str">
        <f>IFERROR(VLOOKUP($B92,手順2!$A$12:$Q$107,R$1,FALSE),"")&amp;IFERROR(VLOOKUP($B92,手順3!$A$12:$U$107,R$1,FALSE),"")</f>
        <v/>
      </c>
      <c r="S92" s="119"/>
      <c r="T92" s="119"/>
      <c r="U92" s="119"/>
      <c r="Z92"/>
      <c r="AA92" s="149" t="str">
        <f>IF($AE92="","",COUNTIF($AO$18:$AO92,AA$17))</f>
        <v/>
      </c>
      <c r="AB92" s="149" t="str">
        <f>IF($AE92="","",COUNTIF($AO$18:$AO92,AB$17))</f>
        <v/>
      </c>
      <c r="AC92" s="149" t="str">
        <f>IF($AE92="","",COUNTIF($AO$18:$AO92,AC$17))</f>
        <v/>
      </c>
      <c r="AD92" s="149" t="str">
        <f>IF($AE92="","",COUNTIF($AO$18:$AO92,AD$17))</f>
        <v/>
      </c>
      <c r="AE92" s="107" t="str">
        <f t="shared" si="20"/>
        <v/>
      </c>
      <c r="AF92" s="108" t="str">
        <f t="shared" si="27"/>
        <v/>
      </c>
      <c r="AG92" s="38" t="str">
        <f t="shared" si="21"/>
        <v/>
      </c>
      <c r="AH92" s="108" t="str">
        <f t="shared" si="22"/>
        <v/>
      </c>
      <c r="AI92" s="108" t="str">
        <f t="shared" si="23"/>
        <v/>
      </c>
      <c r="AJ92" s="108" t="str">
        <f t="shared" si="24"/>
        <v/>
      </c>
      <c r="AK92" s="108" t="str">
        <f t="shared" si="25"/>
        <v/>
      </c>
      <c r="AL92" s="108" t="str">
        <f t="shared" si="26"/>
        <v/>
      </c>
      <c r="AM92" s="108" t="str">
        <f t="shared" si="28"/>
        <v/>
      </c>
      <c r="AN92" s="108" t="str">
        <f t="shared" si="29"/>
        <v/>
      </c>
      <c r="AO92" s="109" t="str">
        <f t="shared" si="30"/>
        <v/>
      </c>
      <c r="AQ92">
        <f>種目情報!A75</f>
        <v>0</v>
      </c>
      <c r="AR92">
        <f>種目情報!B75</f>
        <v>0</v>
      </c>
      <c r="AS92">
        <f>種目情報!C75</f>
        <v>0</v>
      </c>
    </row>
    <row r="93" spans="1:45" x14ac:dyDescent="0.4">
      <c r="A93">
        <v>76</v>
      </c>
      <c r="B93" t="str">
        <f>IFERROR(IF(B92=手順3!$A$11,"",IF(B92&lt;=100,IF(手順2!A87=手順５!A93,手順５!A93,手順3!$A$12),B92+1)),"")</f>
        <v/>
      </c>
      <c r="C93" s="10" t="str">
        <f>IFERROR(VLOOKUP($B93,手順2!$A$12:$T$107,C$1,FALSE),"")&amp;IFERROR(VLOOKUP($B93,手順3!$A$12:$U$107,C$1,FALSE),"")</f>
        <v/>
      </c>
      <c r="D93" s="10" t="str">
        <f>IFERROR(VLOOKUP($B93,手順2!$A$12:$T$107,D$1,FALSE),"")&amp;IFERROR(VLOOKUP($B93,手順3!$A$12:$U$107,D$1,FALSE),"")</f>
        <v/>
      </c>
      <c r="E93" s="10" t="str">
        <f>IFERROR(VLOOKUP($B93,手順2!$A$12:$T$107,E$1,FALSE),"")&amp;IFERROR(VLOOKUP($B93,手順3!$A$12:$U$107,E$1,FALSE),"")</f>
        <v/>
      </c>
      <c r="F93" s="10" t="str">
        <f>IFERROR(VLOOKUP($B93,手順2!$A$12:$T$107,F$1,FALSE),"")&amp;IFERROR(VLOOKUP($B93,手順3!$A$12:$U$107,F$1,FALSE),"")</f>
        <v/>
      </c>
      <c r="G93" s="10" t="str">
        <f>IFERROR(VLOOKUP($B93,手順2!$A$12:$T$107,G$1,FALSE),"")&amp;IFERROR(VLOOKUP($B93,手順3!$A$12:$U$107,G$1,FALSE),"")</f>
        <v/>
      </c>
      <c r="H93" s="10" t="str">
        <f>IFERROR(VLOOKUP($B93,手順2!$A$12:$T$107,H$1,FALSE),"")&amp;IFERROR(VLOOKUP($B93,手順3!$A$12:$U$107,H$1,FALSE),"")</f>
        <v/>
      </c>
      <c r="I93" s="10" t="str">
        <f>IFERROR(VLOOKUP($B93,手順2!$A$12:$T$107,I$1,FALSE),"")&amp;IFERROR(VLOOKUP($B93,手順3!$A$12:$U$107,I$1,FALSE),"")</f>
        <v/>
      </c>
      <c r="J93" s="88" t="str">
        <f>IFERROR(VLOOKUP($B93,手順2!$A$12:$P$107,J$1,FALSE),"")&amp;IFERROR(VLOOKUP($B93,手順3!$A$12:$U$107,J$1,FALSE),"")</f>
        <v/>
      </c>
      <c r="K93" s="141" t="str">
        <f>IF(J93="","",IF(IFERROR(VLOOKUP($B93,手順2!$A$12:$P$107,K$1,FALSE),"")&amp;IFERROR(VLOOKUP($B93,手順3!$A$12:$U$107,K$1,FALSE),"")="",0,IFERROR(VLOOKUP($B93,手順2!$A$12:$P$107,K$1,FALSE),"")&amp;IFERROR(VLOOKUP($B93,手順3!$A$12:$U$107,K$1,FALSE),"")))</f>
        <v/>
      </c>
      <c r="L93" s="141" t="str">
        <f>IF(K93="","",IF(IFERROR(VLOOKUP($B93,手順2!$A$12:$P$107,L$1,FALSE),"")&amp;IFERROR(VLOOKUP($B93,手順3!$A$12:$U$107,L$1,FALSE),"")="",0,IFERROR(VLOOKUP($B93,手順2!$A$12:$P$107,L$1,FALSE),"")&amp;IFERROR(VLOOKUP($B93,手順3!$A$12:$U$107,L$1,FALSE),"")))</f>
        <v/>
      </c>
      <c r="M93" s="141" t="str">
        <f>IF(L93="","",IF(IFERROR(VLOOKUP($B93,手順2!$A$12:$P$107,M$1,FALSE),"")&amp;IFERROR(VLOOKUP($B93,手順3!$A$12:$U$107,M$1,FALSE),"")="",0,IFERROR(VLOOKUP($B93,手順2!$A$12:$P$107,M$1,FALSE),"")&amp;IFERROR(VLOOKUP($B93,手順3!$A$12:$U$107,M$1,FALSE),"")))</f>
        <v/>
      </c>
      <c r="N93" s="88" t="str">
        <f>IFERROR(VLOOKUP($B93,手順2!$A$12:$P$107,N$1,FALSE),"")&amp;IFERROR(VLOOKUP($B93,手順3!$A$12:$U$107,N$1,FALSE),"")</f>
        <v/>
      </c>
      <c r="O93" s="141" t="str">
        <f>IF(N93="","",IF(IFERROR(VLOOKUP($B93,手順2!$A$12:$P$107,O$1,FALSE),"")&amp;IFERROR(VLOOKUP($B93,手順3!$A$12:$U$107,O$1,FALSE),"")="",0,IFERROR(VLOOKUP($B93,手順2!$A$12:$P$107,O$1,FALSE),"")&amp;IFERROR(VLOOKUP($B93,手順3!$A$12:$U$107,O$1,FALSE),"")))</f>
        <v/>
      </c>
      <c r="P93" s="141" t="str">
        <f>IF(O93="","",IF(IFERROR(VLOOKUP($B93,手順2!$A$12:$P$107,P$1,FALSE),"")&amp;IFERROR(VLOOKUP($B93,手順3!$A$12:$U$107,P$1,FALSE),"")="",0,IFERROR(VLOOKUP($B93,手順2!$A$12:$P$107,P$1,FALSE),"")&amp;IFERROR(VLOOKUP($B93,手順3!$A$12:$U$107,P$1,FALSE),"")))</f>
        <v/>
      </c>
      <c r="Q93" s="141" t="str">
        <f>IF(P93="","",IF(IFERROR(VLOOKUP($B93,手順2!$A$12:$P$107,Q$1,FALSE),"")&amp;IFERROR(VLOOKUP($B93,手順3!$A$12:$U$107,Q$1,FALSE),"")="",0,IFERROR(VLOOKUP($B93,手順2!$A$12:$P$107,Q$1,FALSE),"")&amp;IFERROR(VLOOKUP($B93,手順3!$A$12:$U$107,Q$1,FALSE),"")))</f>
        <v/>
      </c>
      <c r="R93" s="88" t="str">
        <f>IFERROR(VLOOKUP($B93,手順2!$A$12:$Q$107,R$1,FALSE),"")&amp;IFERROR(VLOOKUP($B93,手順3!$A$12:$U$107,R$1,FALSE),"")</f>
        <v/>
      </c>
      <c r="S93" s="119"/>
      <c r="T93" s="119"/>
      <c r="U93" s="119"/>
      <c r="Z93"/>
      <c r="AA93" s="149" t="str">
        <f>IF($AE93="","",COUNTIF($AO$18:$AO93,AA$17))</f>
        <v/>
      </c>
      <c r="AB93" s="149" t="str">
        <f>IF($AE93="","",COUNTIF($AO$18:$AO93,AB$17))</f>
        <v/>
      </c>
      <c r="AC93" s="149" t="str">
        <f>IF($AE93="","",COUNTIF($AO$18:$AO93,AC$17))</f>
        <v/>
      </c>
      <c r="AD93" s="149" t="str">
        <f>IF($AE93="","",COUNTIF($AO$18:$AO93,AD$17))</f>
        <v/>
      </c>
      <c r="AE93" s="107" t="str">
        <f t="shared" si="20"/>
        <v/>
      </c>
      <c r="AF93" s="108" t="str">
        <f t="shared" si="27"/>
        <v/>
      </c>
      <c r="AG93" s="38" t="str">
        <f t="shared" si="21"/>
        <v/>
      </c>
      <c r="AH93" s="108" t="str">
        <f t="shared" si="22"/>
        <v/>
      </c>
      <c r="AI93" s="108" t="str">
        <f t="shared" si="23"/>
        <v/>
      </c>
      <c r="AJ93" s="108" t="str">
        <f t="shared" si="24"/>
        <v/>
      </c>
      <c r="AK93" s="108" t="str">
        <f t="shared" si="25"/>
        <v/>
      </c>
      <c r="AL93" s="108" t="str">
        <f t="shared" si="26"/>
        <v/>
      </c>
      <c r="AM93" s="108" t="str">
        <f t="shared" si="28"/>
        <v/>
      </c>
      <c r="AN93" s="108" t="str">
        <f t="shared" si="29"/>
        <v/>
      </c>
      <c r="AO93" s="109" t="str">
        <f t="shared" si="30"/>
        <v/>
      </c>
      <c r="AQ93">
        <f>種目情報!A76</f>
        <v>0</v>
      </c>
      <c r="AR93">
        <f>種目情報!B76</f>
        <v>0</v>
      </c>
      <c r="AS93">
        <f>種目情報!C76</f>
        <v>0</v>
      </c>
    </row>
    <row r="94" spans="1:45" x14ac:dyDescent="0.4">
      <c r="A94">
        <v>77</v>
      </c>
      <c r="B94" t="str">
        <f>IFERROR(IF(B93=手順3!$A$11,"",IF(B93&lt;=100,IF(手順2!A88=手順５!A94,手順５!A94,手順3!$A$12),B93+1)),"")</f>
        <v/>
      </c>
      <c r="C94" s="10" t="str">
        <f>IFERROR(VLOOKUP($B94,手順2!$A$12:$T$107,C$1,FALSE),"")&amp;IFERROR(VLOOKUP($B94,手順3!$A$12:$U$107,C$1,FALSE),"")</f>
        <v/>
      </c>
      <c r="D94" s="10" t="str">
        <f>IFERROR(VLOOKUP($B94,手順2!$A$12:$T$107,D$1,FALSE),"")&amp;IFERROR(VLOOKUP($B94,手順3!$A$12:$U$107,D$1,FALSE),"")</f>
        <v/>
      </c>
      <c r="E94" s="10" t="str">
        <f>IFERROR(VLOOKUP($B94,手順2!$A$12:$T$107,E$1,FALSE),"")&amp;IFERROR(VLOOKUP($B94,手順3!$A$12:$U$107,E$1,FALSE),"")</f>
        <v/>
      </c>
      <c r="F94" s="10" t="str">
        <f>IFERROR(VLOOKUP($B94,手順2!$A$12:$T$107,F$1,FALSE),"")&amp;IFERROR(VLOOKUP($B94,手順3!$A$12:$U$107,F$1,FALSE),"")</f>
        <v/>
      </c>
      <c r="G94" s="10" t="str">
        <f>IFERROR(VLOOKUP($B94,手順2!$A$12:$T$107,G$1,FALSE),"")&amp;IFERROR(VLOOKUP($B94,手順3!$A$12:$U$107,G$1,FALSE),"")</f>
        <v/>
      </c>
      <c r="H94" s="10" t="str">
        <f>IFERROR(VLOOKUP($B94,手順2!$A$12:$T$107,H$1,FALSE),"")&amp;IFERROR(VLOOKUP($B94,手順3!$A$12:$U$107,H$1,FALSE),"")</f>
        <v/>
      </c>
      <c r="I94" s="10" t="str">
        <f>IFERROR(VLOOKUP($B94,手順2!$A$12:$T$107,I$1,FALSE),"")&amp;IFERROR(VLOOKUP($B94,手順3!$A$12:$U$107,I$1,FALSE),"")</f>
        <v/>
      </c>
      <c r="J94" s="88" t="str">
        <f>IFERROR(VLOOKUP($B94,手順2!$A$12:$P$107,J$1,FALSE),"")&amp;IFERROR(VLOOKUP($B94,手順3!$A$12:$U$107,J$1,FALSE),"")</f>
        <v/>
      </c>
      <c r="K94" s="141" t="str">
        <f>IF(J94="","",IF(IFERROR(VLOOKUP($B94,手順2!$A$12:$P$107,K$1,FALSE),"")&amp;IFERROR(VLOOKUP($B94,手順3!$A$12:$U$107,K$1,FALSE),"")="",0,IFERROR(VLOOKUP($B94,手順2!$A$12:$P$107,K$1,FALSE),"")&amp;IFERROR(VLOOKUP($B94,手順3!$A$12:$U$107,K$1,FALSE),"")))</f>
        <v/>
      </c>
      <c r="L94" s="141" t="str">
        <f>IF(K94="","",IF(IFERROR(VLOOKUP($B94,手順2!$A$12:$P$107,L$1,FALSE),"")&amp;IFERROR(VLOOKUP($B94,手順3!$A$12:$U$107,L$1,FALSE),"")="",0,IFERROR(VLOOKUP($B94,手順2!$A$12:$P$107,L$1,FALSE),"")&amp;IFERROR(VLOOKUP($B94,手順3!$A$12:$U$107,L$1,FALSE),"")))</f>
        <v/>
      </c>
      <c r="M94" s="141" t="str">
        <f>IF(L94="","",IF(IFERROR(VLOOKUP($B94,手順2!$A$12:$P$107,M$1,FALSE),"")&amp;IFERROR(VLOOKUP($B94,手順3!$A$12:$U$107,M$1,FALSE),"")="",0,IFERROR(VLOOKUP($B94,手順2!$A$12:$P$107,M$1,FALSE),"")&amp;IFERROR(VLOOKUP($B94,手順3!$A$12:$U$107,M$1,FALSE),"")))</f>
        <v/>
      </c>
      <c r="N94" s="88" t="str">
        <f>IFERROR(VLOOKUP($B94,手順2!$A$12:$P$107,N$1,FALSE),"")&amp;IFERROR(VLOOKUP($B94,手順3!$A$12:$U$107,N$1,FALSE),"")</f>
        <v/>
      </c>
      <c r="O94" s="141" t="str">
        <f>IF(N94="","",IF(IFERROR(VLOOKUP($B94,手順2!$A$12:$P$107,O$1,FALSE),"")&amp;IFERROR(VLOOKUP($B94,手順3!$A$12:$U$107,O$1,FALSE),"")="",0,IFERROR(VLOOKUP($B94,手順2!$A$12:$P$107,O$1,FALSE),"")&amp;IFERROR(VLOOKUP($B94,手順3!$A$12:$U$107,O$1,FALSE),"")))</f>
        <v/>
      </c>
      <c r="P94" s="141" t="str">
        <f>IF(O94="","",IF(IFERROR(VLOOKUP($B94,手順2!$A$12:$P$107,P$1,FALSE),"")&amp;IFERROR(VLOOKUP($B94,手順3!$A$12:$U$107,P$1,FALSE),"")="",0,IFERROR(VLOOKUP($B94,手順2!$A$12:$P$107,P$1,FALSE),"")&amp;IFERROR(VLOOKUP($B94,手順3!$A$12:$U$107,P$1,FALSE),"")))</f>
        <v/>
      </c>
      <c r="Q94" s="141" t="str">
        <f>IF(P94="","",IF(IFERROR(VLOOKUP($B94,手順2!$A$12:$P$107,Q$1,FALSE),"")&amp;IFERROR(VLOOKUP($B94,手順3!$A$12:$U$107,Q$1,FALSE),"")="",0,IFERROR(VLOOKUP($B94,手順2!$A$12:$P$107,Q$1,FALSE),"")&amp;IFERROR(VLOOKUP($B94,手順3!$A$12:$U$107,Q$1,FALSE),"")))</f>
        <v/>
      </c>
      <c r="R94" s="88" t="str">
        <f>IFERROR(VLOOKUP($B94,手順2!$A$12:$Q$107,R$1,FALSE),"")&amp;IFERROR(VLOOKUP($B94,手順3!$A$12:$U$107,R$1,FALSE),"")</f>
        <v/>
      </c>
      <c r="S94" s="119"/>
      <c r="T94" s="119"/>
      <c r="U94" s="119"/>
      <c r="Z94"/>
      <c r="AA94" s="149" t="str">
        <f>IF($AE94="","",COUNTIF($AO$18:$AO94,AA$17))</f>
        <v/>
      </c>
      <c r="AB94" s="149" t="str">
        <f>IF($AE94="","",COUNTIF($AO$18:$AO94,AB$17))</f>
        <v/>
      </c>
      <c r="AC94" s="149" t="str">
        <f>IF($AE94="","",COUNTIF($AO$18:$AO94,AC$17))</f>
        <v/>
      </c>
      <c r="AD94" s="149" t="str">
        <f>IF($AE94="","",COUNTIF($AO$18:$AO94,AD$17))</f>
        <v/>
      </c>
      <c r="AE94" s="107" t="str">
        <f t="shared" si="20"/>
        <v/>
      </c>
      <c r="AF94" s="108" t="str">
        <f t="shared" si="27"/>
        <v/>
      </c>
      <c r="AG94" s="38" t="str">
        <f t="shared" si="21"/>
        <v/>
      </c>
      <c r="AH94" s="108" t="str">
        <f t="shared" si="22"/>
        <v/>
      </c>
      <c r="AI94" s="108" t="str">
        <f t="shared" si="23"/>
        <v/>
      </c>
      <c r="AJ94" s="108" t="str">
        <f t="shared" si="24"/>
        <v/>
      </c>
      <c r="AK94" s="108" t="str">
        <f t="shared" si="25"/>
        <v/>
      </c>
      <c r="AL94" s="108" t="str">
        <f t="shared" si="26"/>
        <v/>
      </c>
      <c r="AM94" s="108" t="str">
        <f t="shared" si="28"/>
        <v/>
      </c>
      <c r="AN94" s="108" t="str">
        <f t="shared" si="29"/>
        <v/>
      </c>
      <c r="AO94" s="109" t="str">
        <f t="shared" si="30"/>
        <v/>
      </c>
      <c r="AQ94">
        <f>種目情報!A77</f>
        <v>0</v>
      </c>
      <c r="AR94">
        <f>種目情報!B77</f>
        <v>0</v>
      </c>
      <c r="AS94">
        <f>種目情報!C77</f>
        <v>0</v>
      </c>
    </row>
    <row r="95" spans="1:45" x14ac:dyDescent="0.4">
      <c r="A95">
        <v>78</v>
      </c>
      <c r="B95" t="str">
        <f>IFERROR(IF(B94=手順3!$A$11,"",IF(B94&lt;=100,IF(手順2!A89=手順５!A95,手順５!A95,手順3!$A$12),B94+1)),"")</f>
        <v/>
      </c>
      <c r="C95" s="10" t="str">
        <f>IFERROR(VLOOKUP($B95,手順2!$A$12:$T$107,C$1,FALSE),"")&amp;IFERROR(VLOOKUP($B95,手順3!$A$12:$U$107,C$1,FALSE),"")</f>
        <v/>
      </c>
      <c r="D95" s="10" t="str">
        <f>IFERROR(VLOOKUP($B95,手順2!$A$12:$T$107,D$1,FALSE),"")&amp;IFERROR(VLOOKUP($B95,手順3!$A$12:$U$107,D$1,FALSE),"")</f>
        <v/>
      </c>
      <c r="E95" s="10" t="str">
        <f>IFERROR(VLOOKUP($B95,手順2!$A$12:$T$107,E$1,FALSE),"")&amp;IFERROR(VLOOKUP($B95,手順3!$A$12:$U$107,E$1,FALSE),"")</f>
        <v/>
      </c>
      <c r="F95" s="10" t="str">
        <f>IFERROR(VLOOKUP($B95,手順2!$A$12:$T$107,F$1,FALSE),"")&amp;IFERROR(VLOOKUP($B95,手順3!$A$12:$U$107,F$1,FALSE),"")</f>
        <v/>
      </c>
      <c r="G95" s="10" t="str">
        <f>IFERROR(VLOOKUP($B95,手順2!$A$12:$T$107,G$1,FALSE),"")&amp;IFERROR(VLOOKUP($B95,手順3!$A$12:$U$107,G$1,FALSE),"")</f>
        <v/>
      </c>
      <c r="H95" s="10" t="str">
        <f>IFERROR(VLOOKUP($B95,手順2!$A$12:$T$107,H$1,FALSE),"")&amp;IFERROR(VLOOKUP($B95,手順3!$A$12:$U$107,H$1,FALSE),"")</f>
        <v/>
      </c>
      <c r="I95" s="10" t="str">
        <f>IFERROR(VLOOKUP($B95,手順2!$A$12:$T$107,I$1,FALSE),"")&amp;IFERROR(VLOOKUP($B95,手順3!$A$12:$U$107,I$1,FALSE),"")</f>
        <v/>
      </c>
      <c r="J95" s="88" t="str">
        <f>IFERROR(VLOOKUP($B95,手順2!$A$12:$P$107,J$1,FALSE),"")&amp;IFERROR(VLOOKUP($B95,手順3!$A$12:$U$107,J$1,FALSE),"")</f>
        <v/>
      </c>
      <c r="K95" s="141" t="str">
        <f>IF(J95="","",IF(IFERROR(VLOOKUP($B95,手順2!$A$12:$P$107,K$1,FALSE),"")&amp;IFERROR(VLOOKUP($B95,手順3!$A$12:$U$107,K$1,FALSE),"")="",0,IFERROR(VLOOKUP($B95,手順2!$A$12:$P$107,K$1,FALSE),"")&amp;IFERROR(VLOOKUP($B95,手順3!$A$12:$U$107,K$1,FALSE),"")))</f>
        <v/>
      </c>
      <c r="L95" s="141" t="str">
        <f>IF(K95="","",IF(IFERROR(VLOOKUP($B95,手順2!$A$12:$P$107,L$1,FALSE),"")&amp;IFERROR(VLOOKUP($B95,手順3!$A$12:$U$107,L$1,FALSE),"")="",0,IFERROR(VLOOKUP($B95,手順2!$A$12:$P$107,L$1,FALSE),"")&amp;IFERROR(VLOOKUP($B95,手順3!$A$12:$U$107,L$1,FALSE),"")))</f>
        <v/>
      </c>
      <c r="M95" s="141" t="str">
        <f>IF(L95="","",IF(IFERROR(VLOOKUP($B95,手順2!$A$12:$P$107,M$1,FALSE),"")&amp;IFERROR(VLOOKUP($B95,手順3!$A$12:$U$107,M$1,FALSE),"")="",0,IFERROR(VLOOKUP($B95,手順2!$A$12:$P$107,M$1,FALSE),"")&amp;IFERROR(VLOOKUP($B95,手順3!$A$12:$U$107,M$1,FALSE),"")))</f>
        <v/>
      </c>
      <c r="N95" s="88" t="str">
        <f>IFERROR(VLOOKUP($B95,手順2!$A$12:$P$107,N$1,FALSE),"")&amp;IFERROR(VLOOKUP($B95,手順3!$A$12:$U$107,N$1,FALSE),"")</f>
        <v/>
      </c>
      <c r="O95" s="141" t="str">
        <f>IF(N95="","",IF(IFERROR(VLOOKUP($B95,手順2!$A$12:$P$107,O$1,FALSE),"")&amp;IFERROR(VLOOKUP($B95,手順3!$A$12:$U$107,O$1,FALSE),"")="",0,IFERROR(VLOOKUP($B95,手順2!$A$12:$P$107,O$1,FALSE),"")&amp;IFERROR(VLOOKUP($B95,手順3!$A$12:$U$107,O$1,FALSE),"")))</f>
        <v/>
      </c>
      <c r="P95" s="141" t="str">
        <f>IF(O95="","",IF(IFERROR(VLOOKUP($B95,手順2!$A$12:$P$107,P$1,FALSE),"")&amp;IFERROR(VLOOKUP($B95,手順3!$A$12:$U$107,P$1,FALSE),"")="",0,IFERROR(VLOOKUP($B95,手順2!$A$12:$P$107,P$1,FALSE),"")&amp;IFERROR(VLOOKUP($B95,手順3!$A$12:$U$107,P$1,FALSE),"")))</f>
        <v/>
      </c>
      <c r="Q95" s="141" t="str">
        <f>IF(P95="","",IF(IFERROR(VLOOKUP($B95,手順2!$A$12:$P$107,Q$1,FALSE),"")&amp;IFERROR(VLOOKUP($B95,手順3!$A$12:$U$107,Q$1,FALSE),"")="",0,IFERROR(VLOOKUP($B95,手順2!$A$12:$P$107,Q$1,FALSE),"")&amp;IFERROR(VLOOKUP($B95,手順3!$A$12:$U$107,Q$1,FALSE),"")))</f>
        <v/>
      </c>
      <c r="R95" s="88" t="str">
        <f>IFERROR(VLOOKUP($B95,手順2!$A$12:$Q$107,R$1,FALSE),"")&amp;IFERROR(VLOOKUP($B95,手順3!$A$12:$U$107,R$1,FALSE),"")</f>
        <v/>
      </c>
      <c r="S95" s="119"/>
      <c r="T95" s="119"/>
      <c r="U95" s="119"/>
      <c r="Z95"/>
      <c r="AA95" s="149" t="str">
        <f>IF($AE95="","",COUNTIF($AO$18:$AO95,AA$17))</f>
        <v/>
      </c>
      <c r="AB95" s="149" t="str">
        <f>IF($AE95="","",COUNTIF($AO$18:$AO95,AB$17))</f>
        <v/>
      </c>
      <c r="AC95" s="149" t="str">
        <f>IF($AE95="","",COUNTIF($AO$18:$AO95,AC$17))</f>
        <v/>
      </c>
      <c r="AD95" s="149" t="str">
        <f>IF($AE95="","",COUNTIF($AO$18:$AO95,AD$17))</f>
        <v/>
      </c>
      <c r="AE95" s="107" t="str">
        <f t="shared" si="20"/>
        <v/>
      </c>
      <c r="AF95" s="108" t="str">
        <f t="shared" si="27"/>
        <v/>
      </c>
      <c r="AG95" s="38" t="str">
        <f t="shared" si="21"/>
        <v/>
      </c>
      <c r="AH95" s="108" t="str">
        <f t="shared" si="22"/>
        <v/>
      </c>
      <c r="AI95" s="108" t="str">
        <f t="shared" si="23"/>
        <v/>
      </c>
      <c r="AJ95" s="108" t="str">
        <f t="shared" si="24"/>
        <v/>
      </c>
      <c r="AK95" s="108" t="str">
        <f t="shared" si="25"/>
        <v/>
      </c>
      <c r="AL95" s="108" t="str">
        <f t="shared" si="26"/>
        <v/>
      </c>
      <c r="AM95" s="108" t="str">
        <f t="shared" si="28"/>
        <v/>
      </c>
      <c r="AN95" s="108" t="str">
        <f t="shared" si="29"/>
        <v/>
      </c>
      <c r="AO95" s="109" t="str">
        <f t="shared" si="30"/>
        <v/>
      </c>
      <c r="AQ95">
        <f>種目情報!A78</f>
        <v>0</v>
      </c>
      <c r="AR95">
        <f>種目情報!B78</f>
        <v>0</v>
      </c>
      <c r="AS95">
        <f>種目情報!C78</f>
        <v>0</v>
      </c>
    </row>
    <row r="96" spans="1:45" x14ac:dyDescent="0.4">
      <c r="A96">
        <v>79</v>
      </c>
      <c r="B96" t="str">
        <f>IFERROR(IF(B95=手順3!$A$11,"",IF(B95&lt;=100,IF(手順2!A90=手順５!A96,手順５!A96,手順3!$A$12),B95+1)),"")</f>
        <v/>
      </c>
      <c r="C96" s="10" t="str">
        <f>IFERROR(VLOOKUP($B96,手順2!$A$12:$T$107,C$1,FALSE),"")&amp;IFERROR(VLOOKUP($B96,手順3!$A$12:$U$107,C$1,FALSE),"")</f>
        <v/>
      </c>
      <c r="D96" s="10" t="str">
        <f>IFERROR(VLOOKUP($B96,手順2!$A$12:$T$107,D$1,FALSE),"")&amp;IFERROR(VLOOKUP($B96,手順3!$A$12:$U$107,D$1,FALSE),"")</f>
        <v/>
      </c>
      <c r="E96" s="10" t="str">
        <f>IFERROR(VLOOKUP($B96,手順2!$A$12:$T$107,E$1,FALSE),"")&amp;IFERROR(VLOOKUP($B96,手順3!$A$12:$U$107,E$1,FALSE),"")</f>
        <v/>
      </c>
      <c r="F96" s="10" t="str">
        <f>IFERROR(VLOOKUP($B96,手順2!$A$12:$T$107,F$1,FALSE),"")&amp;IFERROR(VLOOKUP($B96,手順3!$A$12:$U$107,F$1,FALSE),"")</f>
        <v/>
      </c>
      <c r="G96" s="10" t="str">
        <f>IFERROR(VLOOKUP($B96,手順2!$A$12:$T$107,G$1,FALSE),"")&amp;IFERROR(VLOOKUP($B96,手順3!$A$12:$U$107,G$1,FALSE),"")</f>
        <v/>
      </c>
      <c r="H96" s="10" t="str">
        <f>IFERROR(VLOOKUP($B96,手順2!$A$12:$T$107,H$1,FALSE),"")&amp;IFERROR(VLOOKUP($B96,手順3!$A$12:$U$107,H$1,FALSE),"")</f>
        <v/>
      </c>
      <c r="I96" s="10" t="str">
        <f>IFERROR(VLOOKUP($B96,手順2!$A$12:$T$107,I$1,FALSE),"")&amp;IFERROR(VLOOKUP($B96,手順3!$A$12:$U$107,I$1,FALSE),"")</f>
        <v/>
      </c>
      <c r="J96" s="88" t="str">
        <f>IFERROR(VLOOKUP($B96,手順2!$A$12:$P$107,J$1,FALSE),"")&amp;IFERROR(VLOOKUP($B96,手順3!$A$12:$U$107,J$1,FALSE),"")</f>
        <v/>
      </c>
      <c r="K96" s="141" t="str">
        <f>IF(J96="","",IF(IFERROR(VLOOKUP($B96,手順2!$A$12:$P$107,K$1,FALSE),"")&amp;IFERROR(VLOOKUP($B96,手順3!$A$12:$U$107,K$1,FALSE),"")="",0,IFERROR(VLOOKUP($B96,手順2!$A$12:$P$107,K$1,FALSE),"")&amp;IFERROR(VLOOKUP($B96,手順3!$A$12:$U$107,K$1,FALSE),"")))</f>
        <v/>
      </c>
      <c r="L96" s="141" t="str">
        <f>IF(K96="","",IF(IFERROR(VLOOKUP($B96,手順2!$A$12:$P$107,L$1,FALSE),"")&amp;IFERROR(VLOOKUP($B96,手順3!$A$12:$U$107,L$1,FALSE),"")="",0,IFERROR(VLOOKUP($B96,手順2!$A$12:$P$107,L$1,FALSE),"")&amp;IFERROR(VLOOKUP($B96,手順3!$A$12:$U$107,L$1,FALSE),"")))</f>
        <v/>
      </c>
      <c r="M96" s="141" t="str">
        <f>IF(L96="","",IF(IFERROR(VLOOKUP($B96,手順2!$A$12:$P$107,M$1,FALSE),"")&amp;IFERROR(VLOOKUP($B96,手順3!$A$12:$U$107,M$1,FALSE),"")="",0,IFERROR(VLOOKUP($B96,手順2!$A$12:$P$107,M$1,FALSE),"")&amp;IFERROR(VLOOKUP($B96,手順3!$A$12:$U$107,M$1,FALSE),"")))</f>
        <v/>
      </c>
      <c r="N96" s="88" t="str">
        <f>IFERROR(VLOOKUP($B96,手順2!$A$12:$P$107,N$1,FALSE),"")&amp;IFERROR(VLOOKUP($B96,手順3!$A$12:$U$107,N$1,FALSE),"")</f>
        <v/>
      </c>
      <c r="O96" s="141" t="str">
        <f>IF(N96="","",IF(IFERROR(VLOOKUP($B96,手順2!$A$12:$P$107,O$1,FALSE),"")&amp;IFERROR(VLOOKUP($B96,手順3!$A$12:$U$107,O$1,FALSE),"")="",0,IFERROR(VLOOKUP($B96,手順2!$A$12:$P$107,O$1,FALSE),"")&amp;IFERROR(VLOOKUP($B96,手順3!$A$12:$U$107,O$1,FALSE),"")))</f>
        <v/>
      </c>
      <c r="P96" s="141" t="str">
        <f>IF(O96="","",IF(IFERROR(VLOOKUP($B96,手順2!$A$12:$P$107,P$1,FALSE),"")&amp;IFERROR(VLOOKUP($B96,手順3!$A$12:$U$107,P$1,FALSE),"")="",0,IFERROR(VLOOKUP($B96,手順2!$A$12:$P$107,P$1,FALSE),"")&amp;IFERROR(VLOOKUP($B96,手順3!$A$12:$U$107,P$1,FALSE),"")))</f>
        <v/>
      </c>
      <c r="Q96" s="141" t="str">
        <f>IF(P96="","",IF(IFERROR(VLOOKUP($B96,手順2!$A$12:$P$107,Q$1,FALSE),"")&amp;IFERROR(VLOOKUP($B96,手順3!$A$12:$U$107,Q$1,FALSE),"")="",0,IFERROR(VLOOKUP($B96,手順2!$A$12:$P$107,Q$1,FALSE),"")&amp;IFERROR(VLOOKUP($B96,手順3!$A$12:$U$107,Q$1,FALSE),"")))</f>
        <v/>
      </c>
      <c r="R96" s="88" t="str">
        <f>IFERROR(VLOOKUP($B96,手順2!$A$12:$Q$107,R$1,FALSE),"")&amp;IFERROR(VLOOKUP($B96,手順3!$A$12:$U$107,R$1,FALSE),"")</f>
        <v/>
      </c>
      <c r="S96" s="119"/>
      <c r="T96" s="119"/>
      <c r="U96" s="119"/>
      <c r="Z96"/>
      <c r="AA96" s="149" t="str">
        <f>IF($AE96="","",COUNTIF($AO$18:$AO96,AA$17))</f>
        <v/>
      </c>
      <c r="AB96" s="149" t="str">
        <f>IF($AE96="","",COUNTIF($AO$18:$AO96,AB$17))</f>
        <v/>
      </c>
      <c r="AC96" s="149" t="str">
        <f>IF($AE96="","",COUNTIF($AO$18:$AO96,AC$17))</f>
        <v/>
      </c>
      <c r="AD96" s="149" t="str">
        <f>IF($AE96="","",COUNTIF($AO$18:$AO96,AD$17))</f>
        <v/>
      </c>
      <c r="AE96" s="107" t="str">
        <f t="shared" si="20"/>
        <v/>
      </c>
      <c r="AF96" s="108" t="str">
        <f t="shared" si="27"/>
        <v/>
      </c>
      <c r="AG96" s="38" t="str">
        <f t="shared" si="21"/>
        <v/>
      </c>
      <c r="AH96" s="108" t="str">
        <f t="shared" si="22"/>
        <v/>
      </c>
      <c r="AI96" s="108" t="str">
        <f t="shared" si="23"/>
        <v/>
      </c>
      <c r="AJ96" s="108" t="str">
        <f t="shared" si="24"/>
        <v/>
      </c>
      <c r="AK96" s="108" t="str">
        <f t="shared" si="25"/>
        <v/>
      </c>
      <c r="AL96" s="108" t="str">
        <f t="shared" si="26"/>
        <v/>
      </c>
      <c r="AM96" s="108" t="str">
        <f t="shared" si="28"/>
        <v/>
      </c>
      <c r="AN96" s="108" t="str">
        <f t="shared" si="29"/>
        <v/>
      </c>
      <c r="AO96" s="109" t="str">
        <f t="shared" si="30"/>
        <v/>
      </c>
      <c r="AQ96">
        <f>種目情報!A79</f>
        <v>0</v>
      </c>
      <c r="AR96">
        <f>種目情報!B79</f>
        <v>0</v>
      </c>
      <c r="AS96">
        <f>種目情報!C79</f>
        <v>0</v>
      </c>
    </row>
    <row r="97" spans="1:45" x14ac:dyDescent="0.4">
      <c r="A97">
        <v>80</v>
      </c>
      <c r="B97" t="str">
        <f>IFERROR(IF(B96=手順3!$A$11,"",IF(B96&lt;=100,IF(手順2!A91=手順５!A97,手順５!A97,手順3!$A$12),B96+1)),"")</f>
        <v/>
      </c>
      <c r="C97" s="10" t="str">
        <f>IFERROR(VLOOKUP($B97,手順2!$A$12:$T$107,C$1,FALSE),"")&amp;IFERROR(VLOOKUP($B97,手順3!$A$12:$U$107,C$1,FALSE),"")</f>
        <v/>
      </c>
      <c r="D97" s="10" t="str">
        <f>IFERROR(VLOOKUP($B97,手順2!$A$12:$T$107,D$1,FALSE),"")&amp;IFERROR(VLOOKUP($B97,手順3!$A$12:$U$107,D$1,FALSE),"")</f>
        <v/>
      </c>
      <c r="E97" s="10" t="str">
        <f>IFERROR(VLOOKUP($B97,手順2!$A$12:$T$107,E$1,FALSE),"")&amp;IFERROR(VLOOKUP($B97,手順3!$A$12:$U$107,E$1,FALSE),"")</f>
        <v/>
      </c>
      <c r="F97" s="10" t="str">
        <f>IFERROR(VLOOKUP($B97,手順2!$A$12:$T$107,F$1,FALSE),"")&amp;IFERROR(VLOOKUP($B97,手順3!$A$12:$U$107,F$1,FALSE),"")</f>
        <v/>
      </c>
      <c r="G97" s="10" t="str">
        <f>IFERROR(VLOOKUP($B97,手順2!$A$12:$T$107,G$1,FALSE),"")&amp;IFERROR(VLOOKUP($B97,手順3!$A$12:$U$107,G$1,FALSE),"")</f>
        <v/>
      </c>
      <c r="H97" s="10" t="str">
        <f>IFERROR(VLOOKUP($B97,手順2!$A$12:$T$107,H$1,FALSE),"")&amp;IFERROR(VLOOKUP($B97,手順3!$A$12:$U$107,H$1,FALSE),"")</f>
        <v/>
      </c>
      <c r="I97" s="10" t="str">
        <f>IFERROR(VLOOKUP($B97,手順2!$A$12:$T$107,I$1,FALSE),"")&amp;IFERROR(VLOOKUP($B97,手順3!$A$12:$U$107,I$1,FALSE),"")</f>
        <v/>
      </c>
      <c r="J97" s="88" t="str">
        <f>IFERROR(VLOOKUP($B97,手順2!$A$12:$P$107,J$1,FALSE),"")&amp;IFERROR(VLOOKUP($B97,手順3!$A$12:$U$107,J$1,FALSE),"")</f>
        <v/>
      </c>
      <c r="K97" s="141" t="str">
        <f>IF(J97="","",IF(IFERROR(VLOOKUP($B97,手順2!$A$12:$P$107,K$1,FALSE),"")&amp;IFERROR(VLOOKUP($B97,手順3!$A$12:$U$107,K$1,FALSE),"")="",0,IFERROR(VLOOKUP($B97,手順2!$A$12:$P$107,K$1,FALSE),"")&amp;IFERROR(VLOOKUP($B97,手順3!$A$12:$U$107,K$1,FALSE),"")))</f>
        <v/>
      </c>
      <c r="L97" s="141" t="str">
        <f>IF(K97="","",IF(IFERROR(VLOOKUP($B97,手順2!$A$12:$P$107,L$1,FALSE),"")&amp;IFERROR(VLOOKUP($B97,手順3!$A$12:$U$107,L$1,FALSE),"")="",0,IFERROR(VLOOKUP($B97,手順2!$A$12:$P$107,L$1,FALSE),"")&amp;IFERROR(VLOOKUP($B97,手順3!$A$12:$U$107,L$1,FALSE),"")))</f>
        <v/>
      </c>
      <c r="M97" s="141" t="str">
        <f>IF(L97="","",IF(IFERROR(VLOOKUP($B97,手順2!$A$12:$P$107,M$1,FALSE),"")&amp;IFERROR(VLOOKUP($B97,手順3!$A$12:$U$107,M$1,FALSE),"")="",0,IFERROR(VLOOKUP($B97,手順2!$A$12:$P$107,M$1,FALSE),"")&amp;IFERROR(VLOOKUP($B97,手順3!$A$12:$U$107,M$1,FALSE),"")))</f>
        <v/>
      </c>
      <c r="N97" s="88" t="str">
        <f>IFERROR(VLOOKUP($B97,手順2!$A$12:$P$107,N$1,FALSE),"")&amp;IFERROR(VLOOKUP($B97,手順3!$A$12:$U$107,N$1,FALSE),"")</f>
        <v/>
      </c>
      <c r="O97" s="141" t="str">
        <f>IF(N97="","",IF(IFERROR(VLOOKUP($B97,手順2!$A$12:$P$107,O$1,FALSE),"")&amp;IFERROR(VLOOKUP($B97,手順3!$A$12:$U$107,O$1,FALSE),"")="",0,IFERROR(VLOOKUP($B97,手順2!$A$12:$P$107,O$1,FALSE),"")&amp;IFERROR(VLOOKUP($B97,手順3!$A$12:$U$107,O$1,FALSE),"")))</f>
        <v/>
      </c>
      <c r="P97" s="141" t="str">
        <f>IF(O97="","",IF(IFERROR(VLOOKUP($B97,手順2!$A$12:$P$107,P$1,FALSE),"")&amp;IFERROR(VLOOKUP($B97,手順3!$A$12:$U$107,P$1,FALSE),"")="",0,IFERROR(VLOOKUP($B97,手順2!$A$12:$P$107,P$1,FALSE),"")&amp;IFERROR(VLOOKUP($B97,手順3!$A$12:$U$107,P$1,FALSE),"")))</f>
        <v/>
      </c>
      <c r="Q97" s="141" t="str">
        <f>IF(P97="","",IF(IFERROR(VLOOKUP($B97,手順2!$A$12:$P$107,Q$1,FALSE),"")&amp;IFERROR(VLOOKUP($B97,手順3!$A$12:$U$107,Q$1,FALSE),"")="",0,IFERROR(VLOOKUP($B97,手順2!$A$12:$P$107,Q$1,FALSE),"")&amp;IFERROR(VLOOKUP($B97,手順3!$A$12:$U$107,Q$1,FALSE),"")))</f>
        <v/>
      </c>
      <c r="R97" s="88" t="str">
        <f>IFERROR(VLOOKUP($B97,手順2!$A$12:$Q$107,R$1,FALSE),"")&amp;IFERROR(VLOOKUP($B97,手順3!$A$12:$U$107,R$1,FALSE),"")</f>
        <v/>
      </c>
      <c r="S97" s="119"/>
      <c r="T97" s="119"/>
      <c r="U97" s="119"/>
      <c r="Z97"/>
      <c r="AA97" s="149" t="str">
        <f>IF($AE97="","",COUNTIF($AO$18:$AO97,AA$17))</f>
        <v/>
      </c>
      <c r="AB97" s="149" t="str">
        <f>IF($AE97="","",COUNTIF($AO$18:$AO97,AB$17))</f>
        <v/>
      </c>
      <c r="AC97" s="149" t="str">
        <f>IF($AE97="","",COUNTIF($AO$18:$AO97,AC$17))</f>
        <v/>
      </c>
      <c r="AD97" s="149" t="str">
        <f>IF($AE97="","",COUNTIF($AO$18:$AO97,AD$17))</f>
        <v/>
      </c>
      <c r="AE97" s="107" t="str">
        <f t="shared" si="20"/>
        <v/>
      </c>
      <c r="AF97" s="108" t="str">
        <f t="shared" si="27"/>
        <v/>
      </c>
      <c r="AG97" s="38" t="str">
        <f t="shared" si="21"/>
        <v/>
      </c>
      <c r="AH97" s="108" t="str">
        <f t="shared" si="22"/>
        <v/>
      </c>
      <c r="AI97" s="108" t="str">
        <f t="shared" si="23"/>
        <v/>
      </c>
      <c r="AJ97" s="108" t="str">
        <f t="shared" si="24"/>
        <v/>
      </c>
      <c r="AK97" s="108" t="str">
        <f t="shared" si="25"/>
        <v/>
      </c>
      <c r="AL97" s="108" t="str">
        <f t="shared" si="26"/>
        <v/>
      </c>
      <c r="AM97" s="108" t="str">
        <f t="shared" si="28"/>
        <v/>
      </c>
      <c r="AN97" s="108" t="str">
        <f t="shared" si="29"/>
        <v/>
      </c>
      <c r="AO97" s="109" t="str">
        <f t="shared" si="30"/>
        <v/>
      </c>
      <c r="AQ97">
        <f>種目情報!A80</f>
        <v>0</v>
      </c>
      <c r="AR97">
        <f>種目情報!B80</f>
        <v>0</v>
      </c>
      <c r="AS97">
        <f>種目情報!C80</f>
        <v>0</v>
      </c>
    </row>
    <row r="98" spans="1:45" x14ac:dyDescent="0.4">
      <c r="A98">
        <v>81</v>
      </c>
      <c r="B98" t="str">
        <f>IFERROR(IF(B97=手順3!$A$11,"",IF(B97&lt;=100,IF(手順2!A92=手順５!A98,手順５!A98,手順3!$A$12),B97+1)),"")</f>
        <v/>
      </c>
      <c r="C98" s="10" t="str">
        <f>IFERROR(VLOOKUP($B98,手順2!$A$12:$T$107,C$1,FALSE),"")&amp;IFERROR(VLOOKUP($B98,手順3!$A$12:$U$107,C$1,FALSE),"")</f>
        <v/>
      </c>
      <c r="D98" s="10" t="str">
        <f>IFERROR(VLOOKUP($B98,手順2!$A$12:$T$107,D$1,FALSE),"")&amp;IFERROR(VLOOKUP($B98,手順3!$A$12:$U$107,D$1,FALSE),"")</f>
        <v/>
      </c>
      <c r="E98" s="10" t="str">
        <f>IFERROR(VLOOKUP($B98,手順2!$A$12:$T$107,E$1,FALSE),"")&amp;IFERROR(VLOOKUP($B98,手順3!$A$12:$U$107,E$1,FALSE),"")</f>
        <v/>
      </c>
      <c r="F98" s="10" t="str">
        <f>IFERROR(VLOOKUP($B98,手順2!$A$12:$T$107,F$1,FALSE),"")&amp;IFERROR(VLOOKUP($B98,手順3!$A$12:$U$107,F$1,FALSE),"")</f>
        <v/>
      </c>
      <c r="G98" s="10" t="str">
        <f>IFERROR(VLOOKUP($B98,手順2!$A$12:$T$107,G$1,FALSE),"")&amp;IFERROR(VLOOKUP($B98,手順3!$A$12:$U$107,G$1,FALSE),"")</f>
        <v/>
      </c>
      <c r="H98" s="10" t="str">
        <f>IFERROR(VLOOKUP($B98,手順2!$A$12:$T$107,H$1,FALSE),"")&amp;IFERROR(VLOOKUP($B98,手順3!$A$12:$U$107,H$1,FALSE),"")</f>
        <v/>
      </c>
      <c r="I98" s="10" t="str">
        <f>IFERROR(VLOOKUP($B98,手順2!$A$12:$T$107,I$1,FALSE),"")&amp;IFERROR(VLOOKUP($B98,手順3!$A$12:$U$107,I$1,FALSE),"")</f>
        <v/>
      </c>
      <c r="J98" s="88" t="str">
        <f>IFERROR(VLOOKUP($B98,手順2!$A$12:$P$107,J$1,FALSE),"")&amp;IFERROR(VLOOKUP($B98,手順3!$A$12:$U$107,J$1,FALSE),"")</f>
        <v/>
      </c>
      <c r="K98" s="141" t="str">
        <f>IF(J98="","",IF(IFERROR(VLOOKUP($B98,手順2!$A$12:$P$107,K$1,FALSE),"")&amp;IFERROR(VLOOKUP($B98,手順3!$A$12:$U$107,K$1,FALSE),"")="",0,IFERROR(VLOOKUP($B98,手順2!$A$12:$P$107,K$1,FALSE),"")&amp;IFERROR(VLOOKUP($B98,手順3!$A$12:$U$107,K$1,FALSE),"")))</f>
        <v/>
      </c>
      <c r="L98" s="141" t="str">
        <f>IF(K98="","",IF(IFERROR(VLOOKUP($B98,手順2!$A$12:$P$107,L$1,FALSE),"")&amp;IFERROR(VLOOKUP($B98,手順3!$A$12:$U$107,L$1,FALSE),"")="",0,IFERROR(VLOOKUP($B98,手順2!$A$12:$P$107,L$1,FALSE),"")&amp;IFERROR(VLOOKUP($B98,手順3!$A$12:$U$107,L$1,FALSE),"")))</f>
        <v/>
      </c>
      <c r="M98" s="141" t="str">
        <f>IF(L98="","",IF(IFERROR(VLOOKUP($B98,手順2!$A$12:$P$107,M$1,FALSE),"")&amp;IFERROR(VLOOKUP($B98,手順3!$A$12:$U$107,M$1,FALSE),"")="",0,IFERROR(VLOOKUP($B98,手順2!$A$12:$P$107,M$1,FALSE),"")&amp;IFERROR(VLOOKUP($B98,手順3!$A$12:$U$107,M$1,FALSE),"")))</f>
        <v/>
      </c>
      <c r="N98" s="88" t="str">
        <f>IFERROR(VLOOKUP($B98,手順2!$A$12:$P$107,N$1,FALSE),"")&amp;IFERROR(VLOOKUP($B98,手順3!$A$12:$U$107,N$1,FALSE),"")</f>
        <v/>
      </c>
      <c r="O98" s="141" t="str">
        <f>IF(N98="","",IF(IFERROR(VLOOKUP($B98,手順2!$A$12:$P$107,O$1,FALSE),"")&amp;IFERROR(VLOOKUP($B98,手順3!$A$12:$U$107,O$1,FALSE),"")="",0,IFERROR(VLOOKUP($B98,手順2!$A$12:$P$107,O$1,FALSE),"")&amp;IFERROR(VLOOKUP($B98,手順3!$A$12:$U$107,O$1,FALSE),"")))</f>
        <v/>
      </c>
      <c r="P98" s="141" t="str">
        <f>IF(O98="","",IF(IFERROR(VLOOKUP($B98,手順2!$A$12:$P$107,P$1,FALSE),"")&amp;IFERROR(VLOOKUP($B98,手順3!$A$12:$U$107,P$1,FALSE),"")="",0,IFERROR(VLOOKUP($B98,手順2!$A$12:$P$107,P$1,FALSE),"")&amp;IFERROR(VLOOKUP($B98,手順3!$A$12:$U$107,P$1,FALSE),"")))</f>
        <v/>
      </c>
      <c r="Q98" s="141" t="str">
        <f>IF(P98="","",IF(IFERROR(VLOOKUP($B98,手順2!$A$12:$P$107,Q$1,FALSE),"")&amp;IFERROR(VLOOKUP($B98,手順3!$A$12:$U$107,Q$1,FALSE),"")="",0,IFERROR(VLOOKUP($B98,手順2!$A$12:$P$107,Q$1,FALSE),"")&amp;IFERROR(VLOOKUP($B98,手順3!$A$12:$U$107,Q$1,FALSE),"")))</f>
        <v/>
      </c>
      <c r="R98" s="88" t="str">
        <f>IFERROR(VLOOKUP($B98,手順2!$A$12:$Q$107,R$1,FALSE),"")&amp;IFERROR(VLOOKUP($B98,手順3!$A$12:$U$107,R$1,FALSE),"")</f>
        <v/>
      </c>
      <c r="S98" s="119"/>
      <c r="T98" s="119"/>
      <c r="U98" s="119"/>
      <c r="Z98"/>
      <c r="AA98" s="149" t="str">
        <f>IF($AE98="","",COUNTIF($AO$18:$AO98,AA$17))</f>
        <v/>
      </c>
      <c r="AB98" s="149" t="str">
        <f>IF($AE98="","",COUNTIF($AO$18:$AO98,AB$17))</f>
        <v/>
      </c>
      <c r="AC98" s="149" t="str">
        <f>IF($AE98="","",COUNTIF($AO$18:$AO98,AC$17))</f>
        <v/>
      </c>
      <c r="AD98" s="149" t="str">
        <f>IF($AE98="","",COUNTIF($AO$18:$AO98,AD$17))</f>
        <v/>
      </c>
      <c r="AE98" s="107" t="str">
        <f t="shared" si="20"/>
        <v/>
      </c>
      <c r="AF98" s="108" t="str">
        <f t="shared" si="27"/>
        <v/>
      </c>
      <c r="AG98" s="38" t="str">
        <f t="shared" si="21"/>
        <v/>
      </c>
      <c r="AH98" s="108" t="str">
        <f t="shared" si="22"/>
        <v/>
      </c>
      <c r="AI98" s="108" t="str">
        <f t="shared" si="23"/>
        <v/>
      </c>
      <c r="AJ98" s="108" t="str">
        <f t="shared" si="24"/>
        <v/>
      </c>
      <c r="AK98" s="108" t="str">
        <f t="shared" si="25"/>
        <v/>
      </c>
      <c r="AL98" s="108" t="str">
        <f t="shared" si="26"/>
        <v/>
      </c>
      <c r="AM98" s="108" t="str">
        <f t="shared" si="28"/>
        <v/>
      </c>
      <c r="AN98" s="108" t="str">
        <f t="shared" si="29"/>
        <v/>
      </c>
      <c r="AO98" s="109" t="str">
        <f t="shared" si="30"/>
        <v/>
      </c>
      <c r="AQ98">
        <f>種目情報!A81</f>
        <v>0</v>
      </c>
      <c r="AR98">
        <f>種目情報!B81</f>
        <v>0</v>
      </c>
      <c r="AS98">
        <f>種目情報!C81</f>
        <v>0</v>
      </c>
    </row>
    <row r="99" spans="1:45" x14ac:dyDescent="0.4">
      <c r="A99">
        <v>82</v>
      </c>
      <c r="B99" t="str">
        <f>IFERROR(IF(B98=手順3!$A$11,"",IF(B98&lt;=100,IF(手順2!A93=手順５!A99,手順５!A99,手順3!$A$12),B98+1)),"")</f>
        <v/>
      </c>
      <c r="C99" s="10" t="str">
        <f>IFERROR(VLOOKUP($B99,手順2!$A$12:$T$107,C$1,FALSE),"")&amp;IFERROR(VLOOKUP($B99,手順3!$A$12:$U$107,C$1,FALSE),"")</f>
        <v/>
      </c>
      <c r="D99" s="10" t="str">
        <f>IFERROR(VLOOKUP($B99,手順2!$A$12:$T$107,D$1,FALSE),"")&amp;IFERROR(VLOOKUP($B99,手順3!$A$12:$U$107,D$1,FALSE),"")</f>
        <v/>
      </c>
      <c r="E99" s="10" t="str">
        <f>IFERROR(VLOOKUP($B99,手順2!$A$12:$T$107,E$1,FALSE),"")&amp;IFERROR(VLOOKUP($B99,手順3!$A$12:$U$107,E$1,FALSE),"")</f>
        <v/>
      </c>
      <c r="F99" s="10" t="str">
        <f>IFERROR(VLOOKUP($B99,手順2!$A$12:$T$107,F$1,FALSE),"")&amp;IFERROR(VLOOKUP($B99,手順3!$A$12:$U$107,F$1,FALSE),"")</f>
        <v/>
      </c>
      <c r="G99" s="10" t="str">
        <f>IFERROR(VLOOKUP($B99,手順2!$A$12:$T$107,G$1,FALSE),"")&amp;IFERROR(VLOOKUP($B99,手順3!$A$12:$U$107,G$1,FALSE),"")</f>
        <v/>
      </c>
      <c r="H99" s="10" t="str">
        <f>IFERROR(VLOOKUP($B99,手順2!$A$12:$T$107,H$1,FALSE),"")&amp;IFERROR(VLOOKUP($B99,手順3!$A$12:$U$107,H$1,FALSE),"")</f>
        <v/>
      </c>
      <c r="I99" s="10" t="str">
        <f>IFERROR(VLOOKUP($B99,手順2!$A$12:$T$107,I$1,FALSE),"")&amp;IFERROR(VLOOKUP($B99,手順3!$A$12:$U$107,I$1,FALSE),"")</f>
        <v/>
      </c>
      <c r="J99" s="88" t="str">
        <f>IFERROR(VLOOKUP($B99,手順2!$A$12:$P$107,J$1,FALSE),"")&amp;IFERROR(VLOOKUP($B99,手順3!$A$12:$U$107,J$1,FALSE),"")</f>
        <v/>
      </c>
      <c r="K99" s="141" t="str">
        <f>IF(J99="","",IF(IFERROR(VLOOKUP($B99,手順2!$A$12:$P$107,K$1,FALSE),"")&amp;IFERROR(VLOOKUP($B99,手順3!$A$12:$U$107,K$1,FALSE),"")="",0,IFERROR(VLOOKUP($B99,手順2!$A$12:$P$107,K$1,FALSE),"")&amp;IFERROR(VLOOKUP($B99,手順3!$A$12:$U$107,K$1,FALSE),"")))</f>
        <v/>
      </c>
      <c r="L99" s="141" t="str">
        <f>IF(K99="","",IF(IFERROR(VLOOKUP($B99,手順2!$A$12:$P$107,L$1,FALSE),"")&amp;IFERROR(VLOOKUP($B99,手順3!$A$12:$U$107,L$1,FALSE),"")="",0,IFERROR(VLOOKUP($B99,手順2!$A$12:$P$107,L$1,FALSE),"")&amp;IFERROR(VLOOKUP($B99,手順3!$A$12:$U$107,L$1,FALSE),"")))</f>
        <v/>
      </c>
      <c r="M99" s="141" t="str">
        <f>IF(L99="","",IF(IFERROR(VLOOKUP($B99,手順2!$A$12:$P$107,M$1,FALSE),"")&amp;IFERROR(VLOOKUP($B99,手順3!$A$12:$U$107,M$1,FALSE),"")="",0,IFERROR(VLOOKUP($B99,手順2!$A$12:$P$107,M$1,FALSE),"")&amp;IFERROR(VLOOKUP($B99,手順3!$A$12:$U$107,M$1,FALSE),"")))</f>
        <v/>
      </c>
      <c r="N99" s="88" t="str">
        <f>IFERROR(VLOOKUP($B99,手順2!$A$12:$P$107,N$1,FALSE),"")&amp;IFERROR(VLOOKUP($B99,手順3!$A$12:$U$107,N$1,FALSE),"")</f>
        <v/>
      </c>
      <c r="O99" s="141" t="str">
        <f>IF(N99="","",IF(IFERROR(VLOOKUP($B99,手順2!$A$12:$P$107,O$1,FALSE),"")&amp;IFERROR(VLOOKUP($B99,手順3!$A$12:$U$107,O$1,FALSE),"")="",0,IFERROR(VLOOKUP($B99,手順2!$A$12:$P$107,O$1,FALSE),"")&amp;IFERROR(VLOOKUP($B99,手順3!$A$12:$U$107,O$1,FALSE),"")))</f>
        <v/>
      </c>
      <c r="P99" s="141" t="str">
        <f>IF(O99="","",IF(IFERROR(VLOOKUP($B99,手順2!$A$12:$P$107,P$1,FALSE),"")&amp;IFERROR(VLOOKUP($B99,手順3!$A$12:$U$107,P$1,FALSE),"")="",0,IFERROR(VLOOKUP($B99,手順2!$A$12:$P$107,P$1,FALSE),"")&amp;IFERROR(VLOOKUP($B99,手順3!$A$12:$U$107,P$1,FALSE),"")))</f>
        <v/>
      </c>
      <c r="Q99" s="141" t="str">
        <f>IF(P99="","",IF(IFERROR(VLOOKUP($B99,手順2!$A$12:$P$107,Q$1,FALSE),"")&amp;IFERROR(VLOOKUP($B99,手順3!$A$12:$U$107,Q$1,FALSE),"")="",0,IFERROR(VLOOKUP($B99,手順2!$A$12:$P$107,Q$1,FALSE),"")&amp;IFERROR(VLOOKUP($B99,手順3!$A$12:$U$107,Q$1,FALSE),"")))</f>
        <v/>
      </c>
      <c r="R99" s="88" t="str">
        <f>IFERROR(VLOOKUP($B99,手順2!$A$12:$Q$107,R$1,FALSE),"")&amp;IFERROR(VLOOKUP($B99,手順3!$A$12:$U$107,R$1,FALSE),"")</f>
        <v/>
      </c>
      <c r="S99" s="119"/>
      <c r="T99" s="119"/>
      <c r="U99" s="119"/>
      <c r="Z99"/>
      <c r="AA99" s="149" t="str">
        <f>IF($AE99="","",COUNTIF($AO$18:$AO99,AA$17))</f>
        <v/>
      </c>
      <c r="AB99" s="149" t="str">
        <f>IF($AE99="","",COUNTIF($AO$18:$AO99,AB$17))</f>
        <v/>
      </c>
      <c r="AC99" s="149" t="str">
        <f>IF($AE99="","",COUNTIF($AO$18:$AO99,AC$17))</f>
        <v/>
      </c>
      <c r="AD99" s="149" t="str">
        <f>IF($AE99="","",COUNTIF($AO$18:$AO99,AD$17))</f>
        <v/>
      </c>
      <c r="AE99" s="107" t="str">
        <f t="shared" si="20"/>
        <v/>
      </c>
      <c r="AF99" s="108" t="str">
        <f t="shared" si="27"/>
        <v/>
      </c>
      <c r="AG99" s="38" t="str">
        <f t="shared" si="21"/>
        <v/>
      </c>
      <c r="AH99" s="108" t="str">
        <f t="shared" si="22"/>
        <v/>
      </c>
      <c r="AI99" s="108" t="str">
        <f t="shared" si="23"/>
        <v/>
      </c>
      <c r="AJ99" s="108" t="str">
        <f t="shared" si="24"/>
        <v/>
      </c>
      <c r="AK99" s="108" t="str">
        <f t="shared" si="25"/>
        <v/>
      </c>
      <c r="AL99" s="108" t="str">
        <f t="shared" si="26"/>
        <v/>
      </c>
      <c r="AM99" s="108" t="str">
        <f t="shared" si="28"/>
        <v/>
      </c>
      <c r="AN99" s="108" t="str">
        <f t="shared" si="29"/>
        <v/>
      </c>
      <c r="AO99" s="109" t="str">
        <f t="shared" si="30"/>
        <v/>
      </c>
      <c r="AQ99">
        <f>種目情報!A82</f>
        <v>0</v>
      </c>
      <c r="AR99">
        <f>種目情報!B82</f>
        <v>0</v>
      </c>
      <c r="AS99">
        <f>種目情報!C82</f>
        <v>0</v>
      </c>
    </row>
    <row r="100" spans="1:45" x14ac:dyDescent="0.4">
      <c r="A100">
        <v>83</v>
      </c>
      <c r="B100" t="str">
        <f>IFERROR(IF(B99=手順3!$A$11,"",IF(B99&lt;=100,IF(手順2!A94=手順５!A100,手順５!A100,手順3!$A$12),B99+1)),"")</f>
        <v/>
      </c>
      <c r="C100" s="10" t="str">
        <f>IFERROR(VLOOKUP($B100,手順2!$A$12:$T$107,C$1,FALSE),"")&amp;IFERROR(VLOOKUP($B100,手順3!$A$12:$U$107,C$1,FALSE),"")</f>
        <v/>
      </c>
      <c r="D100" s="10" t="str">
        <f>IFERROR(VLOOKUP($B100,手順2!$A$12:$T$107,D$1,FALSE),"")&amp;IFERROR(VLOOKUP($B100,手順3!$A$12:$U$107,D$1,FALSE),"")</f>
        <v/>
      </c>
      <c r="E100" s="10" t="str">
        <f>IFERROR(VLOOKUP($B100,手順2!$A$12:$T$107,E$1,FALSE),"")&amp;IFERROR(VLOOKUP($B100,手順3!$A$12:$U$107,E$1,FALSE),"")</f>
        <v/>
      </c>
      <c r="F100" s="10" t="str">
        <f>IFERROR(VLOOKUP($B100,手順2!$A$12:$T$107,F$1,FALSE),"")&amp;IFERROR(VLOOKUP($B100,手順3!$A$12:$U$107,F$1,FALSE),"")</f>
        <v/>
      </c>
      <c r="G100" s="10" t="str">
        <f>IFERROR(VLOOKUP($B100,手順2!$A$12:$T$107,G$1,FALSE),"")&amp;IFERROR(VLOOKUP($B100,手順3!$A$12:$U$107,G$1,FALSE),"")</f>
        <v/>
      </c>
      <c r="H100" s="10" t="str">
        <f>IFERROR(VLOOKUP($B100,手順2!$A$12:$T$107,H$1,FALSE),"")&amp;IFERROR(VLOOKUP($B100,手順3!$A$12:$U$107,H$1,FALSE),"")</f>
        <v/>
      </c>
      <c r="I100" s="10" t="str">
        <f>IFERROR(VLOOKUP($B100,手順2!$A$12:$T$107,I$1,FALSE),"")&amp;IFERROR(VLOOKUP($B100,手順3!$A$12:$U$107,I$1,FALSE),"")</f>
        <v/>
      </c>
      <c r="J100" s="88" t="str">
        <f>IFERROR(VLOOKUP($B100,手順2!$A$12:$P$107,J$1,FALSE),"")&amp;IFERROR(VLOOKUP($B100,手順3!$A$12:$U$107,J$1,FALSE),"")</f>
        <v/>
      </c>
      <c r="K100" s="141" t="str">
        <f>IF(J100="","",IF(IFERROR(VLOOKUP($B100,手順2!$A$12:$P$107,K$1,FALSE),"")&amp;IFERROR(VLOOKUP($B100,手順3!$A$12:$U$107,K$1,FALSE),"")="",0,IFERROR(VLOOKUP($B100,手順2!$A$12:$P$107,K$1,FALSE),"")&amp;IFERROR(VLOOKUP($B100,手順3!$A$12:$U$107,K$1,FALSE),"")))</f>
        <v/>
      </c>
      <c r="L100" s="141" t="str">
        <f>IF(K100="","",IF(IFERROR(VLOOKUP($B100,手順2!$A$12:$P$107,L$1,FALSE),"")&amp;IFERROR(VLOOKUP($B100,手順3!$A$12:$U$107,L$1,FALSE),"")="",0,IFERROR(VLOOKUP($B100,手順2!$A$12:$P$107,L$1,FALSE),"")&amp;IFERROR(VLOOKUP($B100,手順3!$A$12:$U$107,L$1,FALSE),"")))</f>
        <v/>
      </c>
      <c r="M100" s="141" t="str">
        <f>IF(L100="","",IF(IFERROR(VLOOKUP($B100,手順2!$A$12:$P$107,M$1,FALSE),"")&amp;IFERROR(VLOOKUP($B100,手順3!$A$12:$U$107,M$1,FALSE),"")="",0,IFERROR(VLOOKUP($B100,手順2!$A$12:$P$107,M$1,FALSE),"")&amp;IFERROR(VLOOKUP($B100,手順3!$A$12:$U$107,M$1,FALSE),"")))</f>
        <v/>
      </c>
      <c r="N100" s="88" t="str">
        <f>IFERROR(VLOOKUP($B100,手順2!$A$12:$P$107,N$1,FALSE),"")&amp;IFERROR(VLOOKUP($B100,手順3!$A$12:$U$107,N$1,FALSE),"")</f>
        <v/>
      </c>
      <c r="O100" s="141" t="str">
        <f>IF(N100="","",IF(IFERROR(VLOOKUP($B100,手順2!$A$12:$P$107,O$1,FALSE),"")&amp;IFERROR(VLOOKUP($B100,手順3!$A$12:$U$107,O$1,FALSE),"")="",0,IFERROR(VLOOKUP($B100,手順2!$A$12:$P$107,O$1,FALSE),"")&amp;IFERROR(VLOOKUP($B100,手順3!$A$12:$U$107,O$1,FALSE),"")))</f>
        <v/>
      </c>
      <c r="P100" s="141" t="str">
        <f>IF(O100="","",IF(IFERROR(VLOOKUP($B100,手順2!$A$12:$P$107,P$1,FALSE),"")&amp;IFERROR(VLOOKUP($B100,手順3!$A$12:$U$107,P$1,FALSE),"")="",0,IFERROR(VLOOKUP($B100,手順2!$A$12:$P$107,P$1,FALSE),"")&amp;IFERROR(VLOOKUP($B100,手順3!$A$12:$U$107,P$1,FALSE),"")))</f>
        <v/>
      </c>
      <c r="Q100" s="141" t="str">
        <f>IF(P100="","",IF(IFERROR(VLOOKUP($B100,手順2!$A$12:$P$107,Q$1,FALSE),"")&amp;IFERROR(VLOOKUP($B100,手順3!$A$12:$U$107,Q$1,FALSE),"")="",0,IFERROR(VLOOKUP($B100,手順2!$A$12:$P$107,Q$1,FALSE),"")&amp;IFERROR(VLOOKUP($B100,手順3!$A$12:$U$107,Q$1,FALSE),"")))</f>
        <v/>
      </c>
      <c r="R100" s="88" t="str">
        <f>IFERROR(VLOOKUP($B100,手順2!$A$12:$Q$107,R$1,FALSE),"")&amp;IFERROR(VLOOKUP($B100,手順3!$A$12:$U$107,R$1,FALSE),"")</f>
        <v/>
      </c>
      <c r="S100" s="119"/>
      <c r="T100" s="119"/>
      <c r="U100" s="119"/>
      <c r="Z100"/>
      <c r="AA100" s="149" t="str">
        <f>IF($AE100="","",COUNTIF($AO$18:$AO100,AA$17))</f>
        <v/>
      </c>
      <c r="AB100" s="149" t="str">
        <f>IF($AE100="","",COUNTIF($AO$18:$AO100,AB$17))</f>
        <v/>
      </c>
      <c r="AC100" s="149" t="str">
        <f>IF($AE100="","",COUNTIF($AO$18:$AO100,AC$17))</f>
        <v/>
      </c>
      <c r="AD100" s="149" t="str">
        <f>IF($AE100="","",COUNTIF($AO$18:$AO100,AD$17))</f>
        <v/>
      </c>
      <c r="AE100" s="107" t="str">
        <f t="shared" si="20"/>
        <v/>
      </c>
      <c r="AF100" s="108" t="str">
        <f t="shared" si="27"/>
        <v/>
      </c>
      <c r="AG100" s="38" t="str">
        <f t="shared" si="21"/>
        <v/>
      </c>
      <c r="AH100" s="108" t="str">
        <f t="shared" si="22"/>
        <v/>
      </c>
      <c r="AI100" s="108" t="str">
        <f t="shared" si="23"/>
        <v/>
      </c>
      <c r="AJ100" s="108" t="str">
        <f t="shared" si="24"/>
        <v/>
      </c>
      <c r="AK100" s="108" t="str">
        <f t="shared" si="25"/>
        <v/>
      </c>
      <c r="AL100" s="108" t="str">
        <f t="shared" si="26"/>
        <v/>
      </c>
      <c r="AM100" s="108" t="str">
        <f t="shared" si="28"/>
        <v/>
      </c>
      <c r="AN100" s="108" t="str">
        <f t="shared" si="29"/>
        <v/>
      </c>
      <c r="AO100" s="109" t="str">
        <f t="shared" si="30"/>
        <v/>
      </c>
      <c r="AQ100">
        <f>種目情報!A83</f>
        <v>0</v>
      </c>
      <c r="AR100">
        <f>種目情報!B83</f>
        <v>0</v>
      </c>
      <c r="AS100">
        <f>種目情報!C83</f>
        <v>0</v>
      </c>
    </row>
    <row r="101" spans="1:45" x14ac:dyDescent="0.4">
      <c r="A101">
        <v>84</v>
      </c>
      <c r="B101" t="str">
        <f>IFERROR(IF(B100=手順3!$A$11,"",IF(B100&lt;=100,IF(手順2!A95=手順５!A101,手順５!A101,手順3!$A$12),B100+1)),"")</f>
        <v/>
      </c>
      <c r="C101" s="10" t="str">
        <f>IFERROR(VLOOKUP($B101,手順2!$A$12:$T$107,C$1,FALSE),"")&amp;IFERROR(VLOOKUP($B101,手順3!$A$12:$U$107,C$1,FALSE),"")</f>
        <v/>
      </c>
      <c r="D101" s="10" t="str">
        <f>IFERROR(VLOOKUP($B101,手順2!$A$12:$T$107,D$1,FALSE),"")&amp;IFERROR(VLOOKUP($B101,手順3!$A$12:$U$107,D$1,FALSE),"")</f>
        <v/>
      </c>
      <c r="E101" s="10" t="str">
        <f>IFERROR(VLOOKUP($B101,手順2!$A$12:$T$107,E$1,FALSE),"")&amp;IFERROR(VLOOKUP($B101,手順3!$A$12:$U$107,E$1,FALSE),"")</f>
        <v/>
      </c>
      <c r="F101" s="10" t="str">
        <f>IFERROR(VLOOKUP($B101,手順2!$A$12:$T$107,F$1,FALSE),"")&amp;IFERROR(VLOOKUP($B101,手順3!$A$12:$U$107,F$1,FALSE),"")</f>
        <v/>
      </c>
      <c r="G101" s="10" t="str">
        <f>IFERROR(VLOOKUP($B101,手順2!$A$12:$T$107,G$1,FALSE),"")&amp;IFERROR(VLOOKUP($B101,手順3!$A$12:$U$107,G$1,FALSE),"")</f>
        <v/>
      </c>
      <c r="H101" s="10" t="str">
        <f>IFERROR(VLOOKUP($B101,手順2!$A$12:$T$107,H$1,FALSE),"")&amp;IFERROR(VLOOKUP($B101,手順3!$A$12:$U$107,H$1,FALSE),"")</f>
        <v/>
      </c>
      <c r="I101" s="10" t="str">
        <f>IFERROR(VLOOKUP($B101,手順2!$A$12:$T$107,I$1,FALSE),"")&amp;IFERROR(VLOOKUP($B101,手順3!$A$12:$U$107,I$1,FALSE),"")</f>
        <v/>
      </c>
      <c r="J101" s="88" t="str">
        <f>IFERROR(VLOOKUP($B101,手順2!$A$12:$P$107,J$1,FALSE),"")&amp;IFERROR(VLOOKUP($B101,手順3!$A$12:$U$107,J$1,FALSE),"")</f>
        <v/>
      </c>
      <c r="K101" s="141" t="str">
        <f>IF(J101="","",IF(IFERROR(VLOOKUP($B101,手順2!$A$12:$P$107,K$1,FALSE),"")&amp;IFERROR(VLOOKUP($B101,手順3!$A$12:$U$107,K$1,FALSE),"")="",0,IFERROR(VLOOKUP($B101,手順2!$A$12:$P$107,K$1,FALSE),"")&amp;IFERROR(VLOOKUP($B101,手順3!$A$12:$U$107,K$1,FALSE),"")))</f>
        <v/>
      </c>
      <c r="L101" s="141" t="str">
        <f>IF(K101="","",IF(IFERROR(VLOOKUP($B101,手順2!$A$12:$P$107,L$1,FALSE),"")&amp;IFERROR(VLOOKUP($B101,手順3!$A$12:$U$107,L$1,FALSE),"")="",0,IFERROR(VLOOKUP($B101,手順2!$A$12:$P$107,L$1,FALSE),"")&amp;IFERROR(VLOOKUP($B101,手順3!$A$12:$U$107,L$1,FALSE),"")))</f>
        <v/>
      </c>
      <c r="M101" s="141" t="str">
        <f>IF(L101="","",IF(IFERROR(VLOOKUP($B101,手順2!$A$12:$P$107,M$1,FALSE),"")&amp;IFERROR(VLOOKUP($B101,手順3!$A$12:$U$107,M$1,FALSE),"")="",0,IFERROR(VLOOKUP($B101,手順2!$A$12:$P$107,M$1,FALSE),"")&amp;IFERROR(VLOOKUP($B101,手順3!$A$12:$U$107,M$1,FALSE),"")))</f>
        <v/>
      </c>
      <c r="N101" s="88" t="str">
        <f>IFERROR(VLOOKUP($B101,手順2!$A$12:$P$107,N$1,FALSE),"")&amp;IFERROR(VLOOKUP($B101,手順3!$A$12:$U$107,N$1,FALSE),"")</f>
        <v/>
      </c>
      <c r="O101" s="141" t="str">
        <f>IF(N101="","",IF(IFERROR(VLOOKUP($B101,手順2!$A$12:$P$107,O$1,FALSE),"")&amp;IFERROR(VLOOKUP($B101,手順3!$A$12:$U$107,O$1,FALSE),"")="",0,IFERROR(VLOOKUP($B101,手順2!$A$12:$P$107,O$1,FALSE),"")&amp;IFERROR(VLOOKUP($B101,手順3!$A$12:$U$107,O$1,FALSE),"")))</f>
        <v/>
      </c>
      <c r="P101" s="141" t="str">
        <f>IF(O101="","",IF(IFERROR(VLOOKUP($B101,手順2!$A$12:$P$107,P$1,FALSE),"")&amp;IFERROR(VLOOKUP($B101,手順3!$A$12:$U$107,P$1,FALSE),"")="",0,IFERROR(VLOOKUP($B101,手順2!$A$12:$P$107,P$1,FALSE),"")&amp;IFERROR(VLOOKUP($B101,手順3!$A$12:$U$107,P$1,FALSE),"")))</f>
        <v/>
      </c>
      <c r="Q101" s="141" t="str">
        <f>IF(P101="","",IF(IFERROR(VLOOKUP($B101,手順2!$A$12:$P$107,Q$1,FALSE),"")&amp;IFERROR(VLOOKUP($B101,手順3!$A$12:$U$107,Q$1,FALSE),"")="",0,IFERROR(VLOOKUP($B101,手順2!$A$12:$P$107,Q$1,FALSE),"")&amp;IFERROR(VLOOKUP($B101,手順3!$A$12:$U$107,Q$1,FALSE),"")))</f>
        <v/>
      </c>
      <c r="R101" s="88" t="str">
        <f>IFERROR(VLOOKUP($B101,手順2!$A$12:$Q$107,R$1,FALSE),"")&amp;IFERROR(VLOOKUP($B101,手順3!$A$12:$U$107,R$1,FALSE),"")</f>
        <v/>
      </c>
      <c r="S101" s="119"/>
      <c r="T101" s="119"/>
      <c r="U101" s="119"/>
      <c r="Z101"/>
      <c r="AA101" s="149" t="str">
        <f>IF($AE101="","",COUNTIF($AO$18:$AO101,AA$17))</f>
        <v/>
      </c>
      <c r="AB101" s="149" t="str">
        <f>IF($AE101="","",COUNTIF($AO$18:$AO101,AB$17))</f>
        <v/>
      </c>
      <c r="AC101" s="149" t="str">
        <f>IF($AE101="","",COUNTIF($AO$18:$AO101,AC$17))</f>
        <v/>
      </c>
      <c r="AD101" s="149" t="str">
        <f>IF($AE101="","",COUNTIF($AO$18:$AO101,AD$17))</f>
        <v/>
      </c>
      <c r="AE101" s="107" t="str">
        <f t="shared" si="20"/>
        <v/>
      </c>
      <c r="AF101" s="108" t="str">
        <f t="shared" si="27"/>
        <v/>
      </c>
      <c r="AG101" s="38" t="str">
        <f t="shared" si="21"/>
        <v/>
      </c>
      <c r="AH101" s="108" t="str">
        <f t="shared" si="22"/>
        <v/>
      </c>
      <c r="AI101" s="108" t="str">
        <f t="shared" si="23"/>
        <v/>
      </c>
      <c r="AJ101" s="108" t="str">
        <f t="shared" si="24"/>
        <v/>
      </c>
      <c r="AK101" s="108" t="str">
        <f t="shared" si="25"/>
        <v/>
      </c>
      <c r="AL101" s="108" t="str">
        <f t="shared" si="26"/>
        <v/>
      </c>
      <c r="AM101" s="108" t="str">
        <f t="shared" si="28"/>
        <v/>
      </c>
      <c r="AN101" s="108" t="str">
        <f t="shared" si="29"/>
        <v/>
      </c>
      <c r="AO101" s="109" t="str">
        <f t="shared" si="30"/>
        <v/>
      </c>
      <c r="AQ101">
        <f>種目情報!A84</f>
        <v>0</v>
      </c>
      <c r="AR101">
        <f>種目情報!B84</f>
        <v>0</v>
      </c>
      <c r="AS101">
        <f>種目情報!C84</f>
        <v>0</v>
      </c>
    </row>
    <row r="102" spans="1:45" x14ac:dyDescent="0.4">
      <c r="A102">
        <v>85</v>
      </c>
      <c r="B102" t="str">
        <f>IFERROR(IF(B101=手順3!$A$11,"",IF(B101&lt;=100,IF(手順2!A96=手順５!A102,手順５!A102,手順3!$A$12),B101+1)),"")</f>
        <v/>
      </c>
      <c r="C102" s="10" t="str">
        <f>IFERROR(VLOOKUP($B102,手順2!$A$12:$T$107,C$1,FALSE),"")&amp;IFERROR(VLOOKUP($B102,手順3!$A$12:$U$107,C$1,FALSE),"")</f>
        <v/>
      </c>
      <c r="D102" s="10" t="str">
        <f>IFERROR(VLOOKUP($B102,手順2!$A$12:$T$107,D$1,FALSE),"")&amp;IFERROR(VLOOKUP($B102,手順3!$A$12:$U$107,D$1,FALSE),"")</f>
        <v/>
      </c>
      <c r="E102" s="10" t="str">
        <f>IFERROR(VLOOKUP($B102,手順2!$A$12:$T$107,E$1,FALSE),"")&amp;IFERROR(VLOOKUP($B102,手順3!$A$12:$U$107,E$1,FALSE),"")</f>
        <v/>
      </c>
      <c r="F102" s="10" t="str">
        <f>IFERROR(VLOOKUP($B102,手順2!$A$12:$T$107,F$1,FALSE),"")&amp;IFERROR(VLOOKUP($B102,手順3!$A$12:$U$107,F$1,FALSE),"")</f>
        <v/>
      </c>
      <c r="G102" s="10" t="str">
        <f>IFERROR(VLOOKUP($B102,手順2!$A$12:$T$107,G$1,FALSE),"")&amp;IFERROR(VLOOKUP($B102,手順3!$A$12:$U$107,G$1,FALSE),"")</f>
        <v/>
      </c>
      <c r="H102" s="10" t="str">
        <f>IFERROR(VLOOKUP($B102,手順2!$A$12:$T$107,H$1,FALSE),"")&amp;IFERROR(VLOOKUP($B102,手順3!$A$12:$U$107,H$1,FALSE),"")</f>
        <v/>
      </c>
      <c r="I102" s="10" t="str">
        <f>IFERROR(VLOOKUP($B102,手順2!$A$12:$T$107,I$1,FALSE),"")&amp;IFERROR(VLOOKUP($B102,手順3!$A$12:$U$107,I$1,FALSE),"")</f>
        <v/>
      </c>
      <c r="J102" s="88" t="str">
        <f>IFERROR(VLOOKUP($B102,手順2!$A$12:$P$107,J$1,FALSE),"")&amp;IFERROR(VLOOKUP($B102,手順3!$A$12:$U$107,J$1,FALSE),"")</f>
        <v/>
      </c>
      <c r="K102" s="141" t="str">
        <f>IF(J102="","",IF(IFERROR(VLOOKUP($B102,手順2!$A$12:$P$107,K$1,FALSE),"")&amp;IFERROR(VLOOKUP($B102,手順3!$A$12:$U$107,K$1,FALSE),"")="",0,IFERROR(VLOOKUP($B102,手順2!$A$12:$P$107,K$1,FALSE),"")&amp;IFERROR(VLOOKUP($B102,手順3!$A$12:$U$107,K$1,FALSE),"")))</f>
        <v/>
      </c>
      <c r="L102" s="141" t="str">
        <f>IF(K102="","",IF(IFERROR(VLOOKUP($B102,手順2!$A$12:$P$107,L$1,FALSE),"")&amp;IFERROR(VLOOKUP($B102,手順3!$A$12:$U$107,L$1,FALSE),"")="",0,IFERROR(VLOOKUP($B102,手順2!$A$12:$P$107,L$1,FALSE),"")&amp;IFERROR(VLOOKUP($B102,手順3!$A$12:$U$107,L$1,FALSE),"")))</f>
        <v/>
      </c>
      <c r="M102" s="141" t="str">
        <f>IF(L102="","",IF(IFERROR(VLOOKUP($B102,手順2!$A$12:$P$107,M$1,FALSE),"")&amp;IFERROR(VLOOKUP($B102,手順3!$A$12:$U$107,M$1,FALSE),"")="",0,IFERROR(VLOOKUP($B102,手順2!$A$12:$P$107,M$1,FALSE),"")&amp;IFERROR(VLOOKUP($B102,手順3!$A$12:$U$107,M$1,FALSE),"")))</f>
        <v/>
      </c>
      <c r="N102" s="88" t="str">
        <f>IFERROR(VLOOKUP($B102,手順2!$A$12:$P$107,N$1,FALSE),"")&amp;IFERROR(VLOOKUP($B102,手順3!$A$12:$U$107,N$1,FALSE),"")</f>
        <v/>
      </c>
      <c r="O102" s="141" t="str">
        <f>IF(N102="","",IF(IFERROR(VLOOKUP($B102,手順2!$A$12:$P$107,O$1,FALSE),"")&amp;IFERROR(VLOOKUP($B102,手順3!$A$12:$U$107,O$1,FALSE),"")="",0,IFERROR(VLOOKUP($B102,手順2!$A$12:$P$107,O$1,FALSE),"")&amp;IFERROR(VLOOKUP($B102,手順3!$A$12:$U$107,O$1,FALSE),"")))</f>
        <v/>
      </c>
      <c r="P102" s="141" t="str">
        <f>IF(O102="","",IF(IFERROR(VLOOKUP($B102,手順2!$A$12:$P$107,P$1,FALSE),"")&amp;IFERROR(VLOOKUP($B102,手順3!$A$12:$U$107,P$1,FALSE),"")="",0,IFERROR(VLOOKUP($B102,手順2!$A$12:$P$107,P$1,FALSE),"")&amp;IFERROR(VLOOKUP($B102,手順3!$A$12:$U$107,P$1,FALSE),"")))</f>
        <v/>
      </c>
      <c r="Q102" s="141" t="str">
        <f>IF(P102="","",IF(IFERROR(VLOOKUP($B102,手順2!$A$12:$P$107,Q$1,FALSE),"")&amp;IFERROR(VLOOKUP($B102,手順3!$A$12:$U$107,Q$1,FALSE),"")="",0,IFERROR(VLOOKUP($B102,手順2!$A$12:$P$107,Q$1,FALSE),"")&amp;IFERROR(VLOOKUP($B102,手順3!$A$12:$U$107,Q$1,FALSE),"")))</f>
        <v/>
      </c>
      <c r="R102" s="88" t="str">
        <f>IFERROR(VLOOKUP($B102,手順2!$A$12:$Q$107,R$1,FALSE),"")&amp;IFERROR(VLOOKUP($B102,手順3!$A$12:$U$107,R$1,FALSE),"")</f>
        <v/>
      </c>
      <c r="S102" s="119"/>
      <c r="T102" s="119"/>
      <c r="U102" s="119"/>
      <c r="Z102"/>
      <c r="AA102" s="149" t="str">
        <f>IF($AE102="","",COUNTIF($AO$18:$AO102,AA$17))</f>
        <v/>
      </c>
      <c r="AB102" s="149" t="str">
        <f>IF($AE102="","",COUNTIF($AO$18:$AO102,AB$17))</f>
        <v/>
      </c>
      <c r="AC102" s="149" t="str">
        <f>IF($AE102="","",COUNTIF($AO$18:$AO102,AC$17))</f>
        <v/>
      </c>
      <c r="AD102" s="149" t="str">
        <f>IF($AE102="","",COUNTIF($AO$18:$AO102,AD$17))</f>
        <v/>
      </c>
      <c r="AE102" s="107" t="str">
        <f t="shared" si="20"/>
        <v/>
      </c>
      <c r="AF102" s="108" t="str">
        <f t="shared" si="27"/>
        <v/>
      </c>
      <c r="AG102" s="38" t="str">
        <f t="shared" si="21"/>
        <v/>
      </c>
      <c r="AH102" s="108" t="str">
        <f t="shared" si="22"/>
        <v/>
      </c>
      <c r="AI102" s="108" t="str">
        <f t="shared" si="23"/>
        <v/>
      </c>
      <c r="AJ102" s="108" t="str">
        <f t="shared" si="24"/>
        <v/>
      </c>
      <c r="AK102" s="108" t="str">
        <f t="shared" si="25"/>
        <v/>
      </c>
      <c r="AL102" s="108" t="str">
        <f t="shared" si="26"/>
        <v/>
      </c>
      <c r="AM102" s="108" t="str">
        <f t="shared" si="28"/>
        <v/>
      </c>
      <c r="AN102" s="108" t="str">
        <f t="shared" si="29"/>
        <v/>
      </c>
      <c r="AO102" s="109" t="str">
        <f t="shared" si="30"/>
        <v/>
      </c>
      <c r="AQ102">
        <f>種目情報!A85</f>
        <v>0</v>
      </c>
      <c r="AR102">
        <f>種目情報!B85</f>
        <v>0</v>
      </c>
      <c r="AS102">
        <f>種目情報!C85</f>
        <v>0</v>
      </c>
    </row>
    <row r="103" spans="1:45" x14ac:dyDescent="0.4">
      <c r="A103">
        <v>86</v>
      </c>
      <c r="B103" t="str">
        <f>IFERROR(IF(B102=手順3!$A$11,"",IF(B102&lt;=100,IF(手順2!A97=手順５!A103,手順５!A103,手順3!$A$12),B102+1)),"")</f>
        <v/>
      </c>
      <c r="C103" s="10" t="str">
        <f>IFERROR(VLOOKUP($B103,手順2!$A$12:$T$107,C$1,FALSE),"")&amp;IFERROR(VLOOKUP($B103,手順3!$A$12:$U$107,C$1,FALSE),"")</f>
        <v/>
      </c>
      <c r="D103" s="10" t="str">
        <f>IFERROR(VLOOKUP($B103,手順2!$A$12:$T$107,D$1,FALSE),"")&amp;IFERROR(VLOOKUP($B103,手順3!$A$12:$U$107,D$1,FALSE),"")</f>
        <v/>
      </c>
      <c r="E103" s="10" t="str">
        <f>IFERROR(VLOOKUP($B103,手順2!$A$12:$T$107,E$1,FALSE),"")&amp;IFERROR(VLOOKUP($B103,手順3!$A$12:$U$107,E$1,FALSE),"")</f>
        <v/>
      </c>
      <c r="F103" s="10" t="str">
        <f>IFERROR(VLOOKUP($B103,手順2!$A$12:$T$107,F$1,FALSE),"")&amp;IFERROR(VLOOKUP($B103,手順3!$A$12:$U$107,F$1,FALSE),"")</f>
        <v/>
      </c>
      <c r="G103" s="10" t="str">
        <f>IFERROR(VLOOKUP($B103,手順2!$A$12:$T$107,G$1,FALSE),"")&amp;IFERROR(VLOOKUP($B103,手順3!$A$12:$U$107,G$1,FALSE),"")</f>
        <v/>
      </c>
      <c r="H103" s="10" t="str">
        <f>IFERROR(VLOOKUP($B103,手順2!$A$12:$T$107,H$1,FALSE),"")&amp;IFERROR(VLOOKUP($B103,手順3!$A$12:$U$107,H$1,FALSE),"")</f>
        <v/>
      </c>
      <c r="I103" s="10" t="str">
        <f>IFERROR(VLOOKUP($B103,手順2!$A$12:$T$107,I$1,FALSE),"")&amp;IFERROR(VLOOKUP($B103,手順3!$A$12:$U$107,I$1,FALSE),"")</f>
        <v/>
      </c>
      <c r="J103" s="88" t="str">
        <f>IFERROR(VLOOKUP($B103,手順2!$A$12:$P$107,J$1,FALSE),"")&amp;IFERROR(VLOOKUP($B103,手順3!$A$12:$U$107,J$1,FALSE),"")</f>
        <v/>
      </c>
      <c r="K103" s="141" t="str">
        <f>IF(J103="","",IF(IFERROR(VLOOKUP($B103,手順2!$A$12:$P$107,K$1,FALSE),"")&amp;IFERROR(VLOOKUP($B103,手順3!$A$12:$U$107,K$1,FALSE),"")="",0,IFERROR(VLOOKUP($B103,手順2!$A$12:$P$107,K$1,FALSE),"")&amp;IFERROR(VLOOKUP($B103,手順3!$A$12:$U$107,K$1,FALSE),"")))</f>
        <v/>
      </c>
      <c r="L103" s="141" t="str">
        <f>IF(K103="","",IF(IFERROR(VLOOKUP($B103,手順2!$A$12:$P$107,L$1,FALSE),"")&amp;IFERROR(VLOOKUP($B103,手順3!$A$12:$U$107,L$1,FALSE),"")="",0,IFERROR(VLOOKUP($B103,手順2!$A$12:$P$107,L$1,FALSE),"")&amp;IFERROR(VLOOKUP($B103,手順3!$A$12:$U$107,L$1,FALSE),"")))</f>
        <v/>
      </c>
      <c r="M103" s="141" t="str">
        <f>IF(L103="","",IF(IFERROR(VLOOKUP($B103,手順2!$A$12:$P$107,M$1,FALSE),"")&amp;IFERROR(VLOOKUP($B103,手順3!$A$12:$U$107,M$1,FALSE),"")="",0,IFERROR(VLOOKUP($B103,手順2!$A$12:$P$107,M$1,FALSE),"")&amp;IFERROR(VLOOKUP($B103,手順3!$A$12:$U$107,M$1,FALSE),"")))</f>
        <v/>
      </c>
      <c r="N103" s="88" t="str">
        <f>IFERROR(VLOOKUP($B103,手順2!$A$12:$P$107,N$1,FALSE),"")&amp;IFERROR(VLOOKUP($B103,手順3!$A$12:$U$107,N$1,FALSE),"")</f>
        <v/>
      </c>
      <c r="O103" s="141" t="str">
        <f>IF(N103="","",IF(IFERROR(VLOOKUP($B103,手順2!$A$12:$P$107,O$1,FALSE),"")&amp;IFERROR(VLOOKUP($B103,手順3!$A$12:$U$107,O$1,FALSE),"")="",0,IFERROR(VLOOKUP($B103,手順2!$A$12:$P$107,O$1,FALSE),"")&amp;IFERROR(VLOOKUP($B103,手順3!$A$12:$U$107,O$1,FALSE),"")))</f>
        <v/>
      </c>
      <c r="P103" s="141" t="str">
        <f>IF(O103="","",IF(IFERROR(VLOOKUP($B103,手順2!$A$12:$P$107,P$1,FALSE),"")&amp;IFERROR(VLOOKUP($B103,手順3!$A$12:$U$107,P$1,FALSE),"")="",0,IFERROR(VLOOKUP($B103,手順2!$A$12:$P$107,P$1,FALSE),"")&amp;IFERROR(VLOOKUP($B103,手順3!$A$12:$U$107,P$1,FALSE),"")))</f>
        <v/>
      </c>
      <c r="Q103" s="141" t="str">
        <f>IF(P103="","",IF(IFERROR(VLOOKUP($B103,手順2!$A$12:$P$107,Q$1,FALSE),"")&amp;IFERROR(VLOOKUP($B103,手順3!$A$12:$U$107,Q$1,FALSE),"")="",0,IFERROR(VLOOKUP($B103,手順2!$A$12:$P$107,Q$1,FALSE),"")&amp;IFERROR(VLOOKUP($B103,手順3!$A$12:$U$107,Q$1,FALSE),"")))</f>
        <v/>
      </c>
      <c r="R103" s="88" t="str">
        <f>IFERROR(VLOOKUP($B103,手順2!$A$12:$Q$107,R$1,FALSE),"")&amp;IFERROR(VLOOKUP($B103,手順3!$A$12:$U$107,R$1,FALSE),"")</f>
        <v/>
      </c>
      <c r="S103" s="119"/>
      <c r="T103" s="119"/>
      <c r="U103" s="119"/>
      <c r="Z103"/>
      <c r="AA103" s="149" t="str">
        <f>IF($AE103="","",COUNTIF($AO$18:$AO103,AA$17))</f>
        <v/>
      </c>
      <c r="AB103" s="149" t="str">
        <f>IF($AE103="","",COUNTIF($AO$18:$AO103,AB$17))</f>
        <v/>
      </c>
      <c r="AC103" s="149" t="str">
        <f>IF($AE103="","",COUNTIF($AO$18:$AO103,AC$17))</f>
        <v/>
      </c>
      <c r="AD103" s="149" t="str">
        <f>IF($AE103="","",COUNTIF($AO$18:$AO103,AD$17))</f>
        <v/>
      </c>
      <c r="AE103" s="107" t="str">
        <f t="shared" si="20"/>
        <v/>
      </c>
      <c r="AF103" s="108" t="str">
        <f t="shared" si="27"/>
        <v/>
      </c>
      <c r="AG103" s="38" t="str">
        <f t="shared" si="21"/>
        <v/>
      </c>
      <c r="AH103" s="108" t="str">
        <f t="shared" si="22"/>
        <v/>
      </c>
      <c r="AI103" s="108" t="str">
        <f t="shared" si="23"/>
        <v/>
      </c>
      <c r="AJ103" s="108" t="str">
        <f t="shared" si="24"/>
        <v/>
      </c>
      <c r="AK103" s="108" t="str">
        <f t="shared" si="25"/>
        <v/>
      </c>
      <c r="AL103" s="108" t="str">
        <f t="shared" si="26"/>
        <v/>
      </c>
      <c r="AM103" s="108" t="str">
        <f t="shared" si="28"/>
        <v/>
      </c>
      <c r="AN103" s="108" t="str">
        <f t="shared" si="29"/>
        <v/>
      </c>
      <c r="AO103" s="109" t="str">
        <f t="shared" si="30"/>
        <v/>
      </c>
      <c r="AQ103">
        <f>種目情報!A86</f>
        <v>0</v>
      </c>
      <c r="AR103">
        <f>種目情報!B86</f>
        <v>0</v>
      </c>
      <c r="AS103">
        <f>種目情報!C86</f>
        <v>0</v>
      </c>
    </row>
    <row r="104" spans="1:45" x14ac:dyDescent="0.4">
      <c r="A104">
        <v>87</v>
      </c>
      <c r="B104" t="str">
        <f>IFERROR(IF(B103=手順3!$A$11,"",IF(B103&lt;=100,IF(手順2!A98=手順５!A104,手順５!A104,手順3!$A$12),B103+1)),"")</f>
        <v/>
      </c>
      <c r="C104" s="10" t="str">
        <f>IFERROR(VLOOKUP($B104,手順2!$A$12:$T$107,C$1,FALSE),"")&amp;IFERROR(VLOOKUP($B104,手順3!$A$12:$U$107,C$1,FALSE),"")</f>
        <v/>
      </c>
      <c r="D104" s="10" t="str">
        <f>IFERROR(VLOOKUP($B104,手順2!$A$12:$T$107,D$1,FALSE),"")&amp;IFERROR(VLOOKUP($B104,手順3!$A$12:$U$107,D$1,FALSE),"")</f>
        <v/>
      </c>
      <c r="E104" s="10" t="str">
        <f>IFERROR(VLOOKUP($B104,手順2!$A$12:$T$107,E$1,FALSE),"")&amp;IFERROR(VLOOKUP($B104,手順3!$A$12:$U$107,E$1,FALSE),"")</f>
        <v/>
      </c>
      <c r="F104" s="10" t="str">
        <f>IFERROR(VLOOKUP($B104,手順2!$A$12:$T$107,F$1,FALSE),"")&amp;IFERROR(VLOOKUP($B104,手順3!$A$12:$U$107,F$1,FALSE),"")</f>
        <v/>
      </c>
      <c r="G104" s="10" t="str">
        <f>IFERROR(VLOOKUP($B104,手順2!$A$12:$T$107,G$1,FALSE),"")&amp;IFERROR(VLOOKUP($B104,手順3!$A$12:$U$107,G$1,FALSE),"")</f>
        <v/>
      </c>
      <c r="H104" s="10" t="str">
        <f>IFERROR(VLOOKUP($B104,手順2!$A$12:$T$107,H$1,FALSE),"")&amp;IFERROR(VLOOKUP($B104,手順3!$A$12:$U$107,H$1,FALSE),"")</f>
        <v/>
      </c>
      <c r="I104" s="10" t="str">
        <f>IFERROR(VLOOKUP($B104,手順2!$A$12:$T$107,I$1,FALSE),"")&amp;IFERROR(VLOOKUP($B104,手順3!$A$12:$U$107,I$1,FALSE),"")</f>
        <v/>
      </c>
      <c r="J104" s="88" t="str">
        <f>IFERROR(VLOOKUP($B104,手順2!$A$12:$P$107,J$1,FALSE),"")&amp;IFERROR(VLOOKUP($B104,手順3!$A$12:$U$107,J$1,FALSE),"")</f>
        <v/>
      </c>
      <c r="K104" s="141" t="str">
        <f>IF(J104="","",IF(IFERROR(VLOOKUP($B104,手順2!$A$12:$P$107,K$1,FALSE),"")&amp;IFERROR(VLOOKUP($B104,手順3!$A$12:$U$107,K$1,FALSE),"")="",0,IFERROR(VLOOKUP($B104,手順2!$A$12:$P$107,K$1,FALSE),"")&amp;IFERROR(VLOOKUP($B104,手順3!$A$12:$U$107,K$1,FALSE),"")))</f>
        <v/>
      </c>
      <c r="L104" s="141" t="str">
        <f>IF(K104="","",IF(IFERROR(VLOOKUP($B104,手順2!$A$12:$P$107,L$1,FALSE),"")&amp;IFERROR(VLOOKUP($B104,手順3!$A$12:$U$107,L$1,FALSE),"")="",0,IFERROR(VLOOKUP($B104,手順2!$A$12:$P$107,L$1,FALSE),"")&amp;IFERROR(VLOOKUP($B104,手順3!$A$12:$U$107,L$1,FALSE),"")))</f>
        <v/>
      </c>
      <c r="M104" s="141" t="str">
        <f>IF(L104="","",IF(IFERROR(VLOOKUP($B104,手順2!$A$12:$P$107,M$1,FALSE),"")&amp;IFERROR(VLOOKUP($B104,手順3!$A$12:$U$107,M$1,FALSE),"")="",0,IFERROR(VLOOKUP($B104,手順2!$A$12:$P$107,M$1,FALSE),"")&amp;IFERROR(VLOOKUP($B104,手順3!$A$12:$U$107,M$1,FALSE),"")))</f>
        <v/>
      </c>
      <c r="N104" s="88" t="str">
        <f>IFERROR(VLOOKUP($B104,手順2!$A$12:$P$107,N$1,FALSE),"")&amp;IFERROR(VLOOKUP($B104,手順3!$A$12:$U$107,N$1,FALSE),"")</f>
        <v/>
      </c>
      <c r="O104" s="141" t="str">
        <f>IF(N104="","",IF(IFERROR(VLOOKUP($B104,手順2!$A$12:$P$107,O$1,FALSE),"")&amp;IFERROR(VLOOKUP($B104,手順3!$A$12:$U$107,O$1,FALSE),"")="",0,IFERROR(VLOOKUP($B104,手順2!$A$12:$P$107,O$1,FALSE),"")&amp;IFERROR(VLOOKUP($B104,手順3!$A$12:$U$107,O$1,FALSE),"")))</f>
        <v/>
      </c>
      <c r="P104" s="141" t="str">
        <f>IF(O104="","",IF(IFERROR(VLOOKUP($B104,手順2!$A$12:$P$107,P$1,FALSE),"")&amp;IFERROR(VLOOKUP($B104,手順3!$A$12:$U$107,P$1,FALSE),"")="",0,IFERROR(VLOOKUP($B104,手順2!$A$12:$P$107,P$1,FALSE),"")&amp;IFERROR(VLOOKUP($B104,手順3!$A$12:$U$107,P$1,FALSE),"")))</f>
        <v/>
      </c>
      <c r="Q104" s="141" t="str">
        <f>IF(P104="","",IF(IFERROR(VLOOKUP($B104,手順2!$A$12:$P$107,Q$1,FALSE),"")&amp;IFERROR(VLOOKUP($B104,手順3!$A$12:$U$107,Q$1,FALSE),"")="",0,IFERROR(VLOOKUP($B104,手順2!$A$12:$P$107,Q$1,FALSE),"")&amp;IFERROR(VLOOKUP($B104,手順3!$A$12:$U$107,Q$1,FALSE),"")))</f>
        <v/>
      </c>
      <c r="R104" s="88" t="str">
        <f>IFERROR(VLOOKUP($B104,手順2!$A$12:$Q$107,R$1,FALSE),"")&amp;IFERROR(VLOOKUP($B104,手順3!$A$12:$U$107,R$1,FALSE),"")</f>
        <v/>
      </c>
      <c r="S104" s="119"/>
      <c r="T104" s="119"/>
      <c r="U104" s="119"/>
      <c r="Z104"/>
      <c r="AA104" s="149" t="str">
        <f>IF($AE104="","",COUNTIF($AO$18:$AO104,AA$17))</f>
        <v/>
      </c>
      <c r="AB104" s="149" t="str">
        <f>IF($AE104="","",COUNTIF($AO$18:$AO104,AB$17))</f>
        <v/>
      </c>
      <c r="AC104" s="149" t="str">
        <f>IF($AE104="","",COUNTIF($AO$18:$AO104,AC$17))</f>
        <v/>
      </c>
      <c r="AD104" s="149" t="str">
        <f>IF($AE104="","",COUNTIF($AO$18:$AO104,AD$17))</f>
        <v/>
      </c>
      <c r="AE104" s="107" t="str">
        <f t="shared" si="20"/>
        <v/>
      </c>
      <c r="AF104" s="108" t="str">
        <f t="shared" si="27"/>
        <v/>
      </c>
      <c r="AG104" s="38" t="str">
        <f t="shared" si="21"/>
        <v/>
      </c>
      <c r="AH104" s="108" t="str">
        <f t="shared" si="22"/>
        <v/>
      </c>
      <c r="AI104" s="108" t="str">
        <f t="shared" si="23"/>
        <v/>
      </c>
      <c r="AJ104" s="108" t="str">
        <f t="shared" si="24"/>
        <v/>
      </c>
      <c r="AK104" s="108" t="str">
        <f t="shared" si="25"/>
        <v/>
      </c>
      <c r="AL104" s="108" t="str">
        <f t="shared" si="26"/>
        <v/>
      </c>
      <c r="AM104" s="108" t="str">
        <f t="shared" si="28"/>
        <v/>
      </c>
      <c r="AN104" s="108" t="str">
        <f t="shared" si="29"/>
        <v/>
      </c>
      <c r="AO104" s="109" t="str">
        <f t="shared" si="30"/>
        <v/>
      </c>
      <c r="AQ104">
        <f>種目情報!A87</f>
        <v>0</v>
      </c>
      <c r="AR104">
        <f>種目情報!B87</f>
        <v>0</v>
      </c>
      <c r="AS104">
        <f>種目情報!C87</f>
        <v>0</v>
      </c>
    </row>
    <row r="105" spans="1:45" x14ac:dyDescent="0.4">
      <c r="A105">
        <v>88</v>
      </c>
      <c r="B105" t="str">
        <f>IFERROR(IF(B104=手順3!$A$11,"",IF(B104&lt;=100,IF(手順2!A99=手順５!A105,手順５!A105,手順3!$A$12),B104+1)),"")</f>
        <v/>
      </c>
      <c r="C105" s="10" t="str">
        <f>IFERROR(VLOOKUP($B105,手順2!$A$12:$T$107,C$1,FALSE),"")&amp;IFERROR(VLOOKUP($B105,手順3!$A$12:$U$107,C$1,FALSE),"")</f>
        <v/>
      </c>
      <c r="D105" s="10" t="str">
        <f>IFERROR(VLOOKUP($B105,手順2!$A$12:$T$107,D$1,FALSE),"")&amp;IFERROR(VLOOKUP($B105,手順3!$A$12:$U$107,D$1,FALSE),"")</f>
        <v/>
      </c>
      <c r="E105" s="10" t="str">
        <f>IFERROR(VLOOKUP($B105,手順2!$A$12:$T$107,E$1,FALSE),"")&amp;IFERROR(VLOOKUP($B105,手順3!$A$12:$U$107,E$1,FALSE),"")</f>
        <v/>
      </c>
      <c r="F105" s="10" t="str">
        <f>IFERROR(VLOOKUP($B105,手順2!$A$12:$T$107,F$1,FALSE),"")&amp;IFERROR(VLOOKUP($B105,手順3!$A$12:$U$107,F$1,FALSE),"")</f>
        <v/>
      </c>
      <c r="G105" s="10" t="str">
        <f>IFERROR(VLOOKUP($B105,手順2!$A$12:$T$107,G$1,FALSE),"")&amp;IFERROR(VLOOKUP($B105,手順3!$A$12:$U$107,G$1,FALSE),"")</f>
        <v/>
      </c>
      <c r="H105" s="10" t="str">
        <f>IFERROR(VLOOKUP($B105,手順2!$A$12:$T$107,H$1,FALSE),"")&amp;IFERROR(VLOOKUP($B105,手順3!$A$12:$U$107,H$1,FALSE),"")</f>
        <v/>
      </c>
      <c r="I105" s="10" t="str">
        <f>IFERROR(VLOOKUP($B105,手順2!$A$12:$T$107,I$1,FALSE),"")&amp;IFERROR(VLOOKUP($B105,手順3!$A$12:$U$107,I$1,FALSE),"")</f>
        <v/>
      </c>
      <c r="J105" s="88" t="str">
        <f>IFERROR(VLOOKUP($B105,手順2!$A$12:$P$107,J$1,FALSE),"")&amp;IFERROR(VLOOKUP($B105,手順3!$A$12:$U$107,J$1,FALSE),"")</f>
        <v/>
      </c>
      <c r="K105" s="141" t="str">
        <f>IF(J105="","",IF(IFERROR(VLOOKUP($B105,手順2!$A$12:$P$107,K$1,FALSE),"")&amp;IFERROR(VLOOKUP($B105,手順3!$A$12:$U$107,K$1,FALSE),"")="",0,IFERROR(VLOOKUP($B105,手順2!$A$12:$P$107,K$1,FALSE),"")&amp;IFERROR(VLOOKUP($B105,手順3!$A$12:$U$107,K$1,FALSE),"")))</f>
        <v/>
      </c>
      <c r="L105" s="141" t="str">
        <f>IF(K105="","",IF(IFERROR(VLOOKUP($B105,手順2!$A$12:$P$107,L$1,FALSE),"")&amp;IFERROR(VLOOKUP($B105,手順3!$A$12:$U$107,L$1,FALSE),"")="",0,IFERROR(VLOOKUP($B105,手順2!$A$12:$P$107,L$1,FALSE),"")&amp;IFERROR(VLOOKUP($B105,手順3!$A$12:$U$107,L$1,FALSE),"")))</f>
        <v/>
      </c>
      <c r="M105" s="141" t="str">
        <f>IF(L105="","",IF(IFERROR(VLOOKUP($B105,手順2!$A$12:$P$107,M$1,FALSE),"")&amp;IFERROR(VLOOKUP($B105,手順3!$A$12:$U$107,M$1,FALSE),"")="",0,IFERROR(VLOOKUP($B105,手順2!$A$12:$P$107,M$1,FALSE),"")&amp;IFERROR(VLOOKUP($B105,手順3!$A$12:$U$107,M$1,FALSE),"")))</f>
        <v/>
      </c>
      <c r="N105" s="88" t="str">
        <f>IFERROR(VLOOKUP($B105,手順2!$A$12:$P$107,N$1,FALSE),"")&amp;IFERROR(VLOOKUP($B105,手順3!$A$12:$U$107,N$1,FALSE),"")</f>
        <v/>
      </c>
      <c r="O105" s="141" t="str">
        <f>IF(N105="","",IF(IFERROR(VLOOKUP($B105,手順2!$A$12:$P$107,O$1,FALSE),"")&amp;IFERROR(VLOOKUP($B105,手順3!$A$12:$U$107,O$1,FALSE),"")="",0,IFERROR(VLOOKUP($B105,手順2!$A$12:$P$107,O$1,FALSE),"")&amp;IFERROR(VLOOKUP($B105,手順3!$A$12:$U$107,O$1,FALSE),"")))</f>
        <v/>
      </c>
      <c r="P105" s="141" t="str">
        <f>IF(O105="","",IF(IFERROR(VLOOKUP($B105,手順2!$A$12:$P$107,P$1,FALSE),"")&amp;IFERROR(VLOOKUP($B105,手順3!$A$12:$U$107,P$1,FALSE),"")="",0,IFERROR(VLOOKUP($B105,手順2!$A$12:$P$107,P$1,FALSE),"")&amp;IFERROR(VLOOKUP($B105,手順3!$A$12:$U$107,P$1,FALSE),"")))</f>
        <v/>
      </c>
      <c r="Q105" s="141" t="str">
        <f>IF(P105="","",IF(IFERROR(VLOOKUP($B105,手順2!$A$12:$P$107,Q$1,FALSE),"")&amp;IFERROR(VLOOKUP($B105,手順3!$A$12:$U$107,Q$1,FALSE),"")="",0,IFERROR(VLOOKUP($B105,手順2!$A$12:$P$107,Q$1,FALSE),"")&amp;IFERROR(VLOOKUP($B105,手順3!$A$12:$U$107,Q$1,FALSE),"")))</f>
        <v/>
      </c>
      <c r="R105" s="88" t="str">
        <f>IFERROR(VLOOKUP($B105,手順2!$A$12:$Q$107,R$1,FALSE),"")&amp;IFERROR(VLOOKUP($B105,手順3!$A$12:$U$107,R$1,FALSE),"")</f>
        <v/>
      </c>
      <c r="S105" s="119"/>
      <c r="T105" s="119"/>
      <c r="U105" s="119"/>
      <c r="Z105"/>
      <c r="AA105" s="149" t="str">
        <f>IF($AE105="","",COUNTIF($AO$18:$AO105,AA$17))</f>
        <v/>
      </c>
      <c r="AB105" s="149" t="str">
        <f>IF($AE105="","",COUNTIF($AO$18:$AO105,AB$17))</f>
        <v/>
      </c>
      <c r="AC105" s="149" t="str">
        <f>IF($AE105="","",COUNTIF($AO$18:$AO105,AC$17))</f>
        <v/>
      </c>
      <c r="AD105" s="149" t="str">
        <f>IF($AE105="","",COUNTIF($AO$18:$AO105,AD$17))</f>
        <v/>
      </c>
      <c r="AE105" s="107" t="str">
        <f t="shared" si="20"/>
        <v/>
      </c>
      <c r="AF105" s="108" t="str">
        <f t="shared" si="27"/>
        <v/>
      </c>
      <c r="AG105" s="38" t="str">
        <f t="shared" si="21"/>
        <v/>
      </c>
      <c r="AH105" s="108" t="str">
        <f t="shared" si="22"/>
        <v/>
      </c>
      <c r="AI105" s="108" t="str">
        <f t="shared" si="23"/>
        <v/>
      </c>
      <c r="AJ105" s="108" t="str">
        <f t="shared" si="24"/>
        <v/>
      </c>
      <c r="AK105" s="108" t="str">
        <f t="shared" si="25"/>
        <v/>
      </c>
      <c r="AL105" s="108" t="str">
        <f t="shared" si="26"/>
        <v/>
      </c>
      <c r="AM105" s="108" t="str">
        <f t="shared" si="28"/>
        <v/>
      </c>
      <c r="AN105" s="108" t="str">
        <f t="shared" si="29"/>
        <v/>
      </c>
      <c r="AO105" s="109" t="str">
        <f t="shared" si="30"/>
        <v/>
      </c>
      <c r="AQ105">
        <f>種目情報!A88</f>
        <v>0</v>
      </c>
      <c r="AR105">
        <f>種目情報!B88</f>
        <v>0</v>
      </c>
      <c r="AS105">
        <f>種目情報!C88</f>
        <v>0</v>
      </c>
    </row>
    <row r="106" spans="1:45" ht="19.5" thickBot="1" x14ac:dyDescent="0.45">
      <c r="A106">
        <v>89</v>
      </c>
      <c r="B106" t="str">
        <f>IFERROR(IF(B105=手順3!$A$11,"",IF(B105&lt;=100,IF(手順2!A100=手順５!A106,手順５!A106,手順3!$A$12),B105+1)),"")</f>
        <v/>
      </c>
      <c r="C106" s="10" t="str">
        <f>IFERROR(VLOOKUP($B106,手順2!$A$12:$T$107,C$1,FALSE),"")&amp;IFERROR(VLOOKUP($B106,手順3!$A$12:$U$107,C$1,FALSE),"")</f>
        <v/>
      </c>
      <c r="D106" s="10" t="str">
        <f>IFERROR(VLOOKUP($B106,手順2!$A$12:$T$107,D$1,FALSE),"")&amp;IFERROR(VLOOKUP($B106,手順3!$A$12:$U$107,D$1,FALSE),"")</f>
        <v/>
      </c>
      <c r="E106" s="10" t="str">
        <f>IFERROR(VLOOKUP($B106,手順2!$A$12:$T$107,E$1,FALSE),"")&amp;IFERROR(VLOOKUP($B106,手順3!$A$12:$U$107,E$1,FALSE),"")</f>
        <v/>
      </c>
      <c r="F106" s="10" t="str">
        <f>IFERROR(VLOOKUP($B106,手順2!$A$12:$T$107,F$1,FALSE),"")&amp;IFERROR(VLOOKUP($B106,手順3!$A$12:$U$107,F$1,FALSE),"")</f>
        <v/>
      </c>
      <c r="G106" s="10" t="str">
        <f>IFERROR(VLOOKUP($B106,手順2!$A$12:$T$107,G$1,FALSE),"")&amp;IFERROR(VLOOKUP($B106,手順3!$A$12:$U$107,G$1,FALSE),"")</f>
        <v/>
      </c>
      <c r="H106" s="10" t="str">
        <f>IFERROR(VLOOKUP($B106,手順2!$A$12:$T$107,H$1,FALSE),"")&amp;IFERROR(VLOOKUP($B106,手順3!$A$12:$U$107,H$1,FALSE),"")</f>
        <v/>
      </c>
      <c r="I106" s="10" t="str">
        <f>IFERROR(VLOOKUP($B106,手順2!$A$12:$T$107,I$1,FALSE),"")&amp;IFERROR(VLOOKUP($B106,手順3!$A$12:$U$107,I$1,FALSE),"")</f>
        <v/>
      </c>
      <c r="J106" s="88" t="str">
        <f>IFERROR(VLOOKUP($B106,手順2!$A$12:$P$107,J$1,FALSE),"")&amp;IFERROR(VLOOKUP($B106,手順3!$A$12:$U$107,J$1,FALSE),"")</f>
        <v/>
      </c>
      <c r="K106" s="141" t="str">
        <f>IF(J106="","",IF(IFERROR(VLOOKUP($B106,手順2!$A$12:$P$107,K$1,FALSE),"")&amp;IFERROR(VLOOKUP($B106,手順3!$A$12:$U$107,K$1,FALSE),"")="",0,IFERROR(VLOOKUP($B106,手順2!$A$12:$P$107,K$1,FALSE),"")&amp;IFERROR(VLOOKUP($B106,手順3!$A$12:$U$107,K$1,FALSE),"")))</f>
        <v/>
      </c>
      <c r="L106" s="141" t="str">
        <f>IF(K106="","",IF(IFERROR(VLOOKUP($B106,手順2!$A$12:$P$107,L$1,FALSE),"")&amp;IFERROR(VLOOKUP($B106,手順3!$A$12:$U$107,L$1,FALSE),"")="",0,IFERROR(VLOOKUP($B106,手順2!$A$12:$P$107,L$1,FALSE),"")&amp;IFERROR(VLOOKUP($B106,手順3!$A$12:$U$107,L$1,FALSE),"")))</f>
        <v/>
      </c>
      <c r="M106" s="141" t="str">
        <f>IF(L106="","",IF(IFERROR(VLOOKUP($B106,手順2!$A$12:$P$107,M$1,FALSE),"")&amp;IFERROR(VLOOKUP($B106,手順3!$A$12:$U$107,M$1,FALSE),"")="",0,IFERROR(VLOOKUP($B106,手順2!$A$12:$P$107,M$1,FALSE),"")&amp;IFERROR(VLOOKUP($B106,手順3!$A$12:$U$107,M$1,FALSE),"")))</f>
        <v/>
      </c>
      <c r="N106" s="88" t="str">
        <f>IFERROR(VLOOKUP($B106,手順2!$A$12:$P$107,N$1,FALSE),"")&amp;IFERROR(VLOOKUP($B106,手順3!$A$12:$U$107,N$1,FALSE),"")</f>
        <v/>
      </c>
      <c r="O106" s="141" t="str">
        <f>IF(N106="","",IF(IFERROR(VLOOKUP($B106,手順2!$A$12:$P$107,O$1,FALSE),"")&amp;IFERROR(VLOOKUP($B106,手順3!$A$12:$U$107,O$1,FALSE),"")="",0,IFERROR(VLOOKUP($B106,手順2!$A$12:$P$107,O$1,FALSE),"")&amp;IFERROR(VLOOKUP($B106,手順3!$A$12:$U$107,O$1,FALSE),"")))</f>
        <v/>
      </c>
      <c r="P106" s="141" t="str">
        <f>IF(O106="","",IF(IFERROR(VLOOKUP($B106,手順2!$A$12:$P$107,P$1,FALSE),"")&amp;IFERROR(VLOOKUP($B106,手順3!$A$12:$U$107,P$1,FALSE),"")="",0,IFERROR(VLOOKUP($B106,手順2!$A$12:$P$107,P$1,FALSE),"")&amp;IFERROR(VLOOKUP($B106,手順3!$A$12:$U$107,P$1,FALSE),"")))</f>
        <v/>
      </c>
      <c r="Q106" s="141" t="str">
        <f>IF(P106="","",IF(IFERROR(VLOOKUP($B106,手順2!$A$12:$P$107,Q$1,FALSE),"")&amp;IFERROR(VLOOKUP($B106,手順3!$A$12:$U$107,Q$1,FALSE),"")="",0,IFERROR(VLOOKUP($B106,手順2!$A$12:$P$107,Q$1,FALSE),"")&amp;IFERROR(VLOOKUP($B106,手順3!$A$12:$U$107,Q$1,FALSE),"")))</f>
        <v/>
      </c>
      <c r="R106" s="88" t="str">
        <f>IFERROR(VLOOKUP($B106,手順2!$A$12:$Q$107,R$1,FALSE),"")&amp;IFERROR(VLOOKUP($B106,手順3!$A$12:$U$107,R$1,FALSE),"")</f>
        <v/>
      </c>
      <c r="S106" s="119"/>
      <c r="T106" s="119"/>
      <c r="U106" s="119"/>
      <c r="Z106"/>
      <c r="AA106" s="149" t="str">
        <f>IF($AE106="","",COUNTIF($AO$18:$AO106,AA$17))</f>
        <v/>
      </c>
      <c r="AB106" s="149" t="str">
        <f>IF($AE106="","",COUNTIF($AO$18:$AO106,AB$17))</f>
        <v/>
      </c>
      <c r="AC106" s="149" t="str">
        <f>IF($AE106="","",COUNTIF($AO$18:$AO106,AC$17))</f>
        <v/>
      </c>
      <c r="AD106" s="149" t="str">
        <f>IF($AE106="","",COUNTIF($AO$18:$AO106,AD$17))</f>
        <v/>
      </c>
      <c r="AE106" s="110" t="str">
        <f t="shared" si="20"/>
        <v/>
      </c>
      <c r="AF106" s="111" t="str">
        <f t="shared" si="27"/>
        <v/>
      </c>
      <c r="AG106" s="52" t="str">
        <f t="shared" si="21"/>
        <v/>
      </c>
      <c r="AH106" s="111" t="str">
        <f t="shared" si="22"/>
        <v/>
      </c>
      <c r="AI106" s="111" t="str">
        <f t="shared" si="23"/>
        <v/>
      </c>
      <c r="AJ106" s="111" t="str">
        <f t="shared" si="24"/>
        <v/>
      </c>
      <c r="AK106" s="111" t="str">
        <f t="shared" si="25"/>
        <v/>
      </c>
      <c r="AL106" s="111" t="str">
        <f t="shared" si="26"/>
        <v/>
      </c>
      <c r="AM106" s="108" t="str">
        <f t="shared" si="28"/>
        <v/>
      </c>
      <c r="AN106" s="108" t="str">
        <f t="shared" si="29"/>
        <v/>
      </c>
      <c r="AO106" s="109" t="str">
        <f t="shared" si="30"/>
        <v/>
      </c>
      <c r="AQ106">
        <f>種目情報!A89</f>
        <v>0</v>
      </c>
      <c r="AR106">
        <f>種目情報!B89</f>
        <v>0</v>
      </c>
      <c r="AS106">
        <f>種目情報!C89</f>
        <v>0</v>
      </c>
    </row>
    <row r="107" spans="1:45" x14ac:dyDescent="0.4">
      <c r="A107">
        <v>90</v>
      </c>
      <c r="B107" t="str">
        <f>IFERROR(IF(B106=手順3!$A$11,"",IF(B106&lt;=100,IF(手順2!A101=手順５!A107,手順５!A107,手順3!$A$12),B106+1)),"")</f>
        <v/>
      </c>
      <c r="C107" s="10" t="str">
        <f>IFERROR(VLOOKUP($B107,手順2!$A$12:$T$107,C$1,FALSE),"")&amp;IFERROR(VLOOKUP($B107,手順3!$A$12:$U$107,C$1,FALSE),"")</f>
        <v/>
      </c>
      <c r="D107" s="10" t="str">
        <f>IFERROR(VLOOKUP($B107,手順2!$A$12:$T$107,D$1,FALSE),"")&amp;IFERROR(VLOOKUP($B107,手順3!$A$12:$U$107,D$1,FALSE),"")</f>
        <v/>
      </c>
      <c r="E107" s="10" t="str">
        <f>IFERROR(VLOOKUP($B107,手順2!$A$12:$T$107,E$1,FALSE),"")&amp;IFERROR(VLOOKUP($B107,手順3!$A$12:$U$107,E$1,FALSE),"")</f>
        <v/>
      </c>
      <c r="F107" s="10" t="str">
        <f>IFERROR(VLOOKUP($B107,手順2!$A$12:$T$107,F$1,FALSE),"")&amp;IFERROR(VLOOKUP($B107,手順3!$A$12:$U$107,F$1,FALSE),"")</f>
        <v/>
      </c>
      <c r="G107" s="10" t="str">
        <f>IFERROR(VLOOKUP($B107,手順2!$A$12:$T$107,G$1,FALSE),"")&amp;IFERROR(VLOOKUP($B107,手順3!$A$12:$U$107,G$1,FALSE),"")</f>
        <v/>
      </c>
      <c r="H107" s="10" t="str">
        <f>IFERROR(VLOOKUP($B107,手順2!$A$12:$T$107,H$1,FALSE),"")&amp;IFERROR(VLOOKUP($B107,手順3!$A$12:$U$107,H$1,FALSE),"")</f>
        <v/>
      </c>
      <c r="I107" s="10" t="str">
        <f>IFERROR(VLOOKUP($B107,手順2!$A$12:$T$107,I$1,FALSE),"")&amp;IFERROR(VLOOKUP($B107,手順3!$A$12:$U$107,I$1,FALSE),"")</f>
        <v/>
      </c>
      <c r="J107" s="88" t="str">
        <f>IFERROR(VLOOKUP($B107,手順2!$A$12:$P$107,J$1,FALSE),"")&amp;IFERROR(VLOOKUP($B107,手順3!$A$12:$U$107,J$1,FALSE),"")</f>
        <v/>
      </c>
      <c r="K107" s="141" t="str">
        <f>IF(J107="","",IF(IFERROR(VLOOKUP($B107,手順2!$A$12:$P$107,K$1,FALSE),"")&amp;IFERROR(VLOOKUP($B107,手順3!$A$12:$U$107,K$1,FALSE),"")="",0,IFERROR(VLOOKUP($B107,手順2!$A$12:$P$107,K$1,FALSE),"")&amp;IFERROR(VLOOKUP($B107,手順3!$A$12:$U$107,K$1,FALSE),"")))</f>
        <v/>
      </c>
      <c r="L107" s="141" t="str">
        <f>IF(K107="","",IF(IFERROR(VLOOKUP($B107,手順2!$A$12:$P$107,L$1,FALSE),"")&amp;IFERROR(VLOOKUP($B107,手順3!$A$12:$U$107,L$1,FALSE),"")="",0,IFERROR(VLOOKUP($B107,手順2!$A$12:$P$107,L$1,FALSE),"")&amp;IFERROR(VLOOKUP($B107,手順3!$A$12:$U$107,L$1,FALSE),"")))</f>
        <v/>
      </c>
      <c r="M107" s="141" t="str">
        <f>IF(L107="","",IF(IFERROR(VLOOKUP($B107,手順2!$A$12:$P$107,M$1,FALSE),"")&amp;IFERROR(VLOOKUP($B107,手順3!$A$12:$U$107,M$1,FALSE),"")="",0,IFERROR(VLOOKUP($B107,手順2!$A$12:$P$107,M$1,FALSE),"")&amp;IFERROR(VLOOKUP($B107,手順3!$A$12:$U$107,M$1,FALSE),"")))</f>
        <v/>
      </c>
      <c r="N107" s="88" t="str">
        <f>IFERROR(VLOOKUP($B107,手順2!$A$12:$P$107,N$1,FALSE),"")&amp;IFERROR(VLOOKUP($B107,手順3!$A$12:$U$107,N$1,FALSE),"")</f>
        <v/>
      </c>
      <c r="O107" s="141" t="str">
        <f>IF(N107="","",IF(IFERROR(VLOOKUP($B107,手順2!$A$12:$P$107,O$1,FALSE),"")&amp;IFERROR(VLOOKUP($B107,手順3!$A$12:$U$107,O$1,FALSE),"")="",0,IFERROR(VLOOKUP($B107,手順2!$A$12:$P$107,O$1,FALSE),"")&amp;IFERROR(VLOOKUP($B107,手順3!$A$12:$U$107,O$1,FALSE),"")))</f>
        <v/>
      </c>
      <c r="P107" s="141" t="str">
        <f>IF(O107="","",IF(IFERROR(VLOOKUP($B107,手順2!$A$12:$P$107,P$1,FALSE),"")&amp;IFERROR(VLOOKUP($B107,手順3!$A$12:$U$107,P$1,FALSE),"")="",0,IFERROR(VLOOKUP($B107,手順2!$A$12:$P$107,P$1,FALSE),"")&amp;IFERROR(VLOOKUP($B107,手順3!$A$12:$U$107,P$1,FALSE),"")))</f>
        <v/>
      </c>
      <c r="Q107" s="141" t="str">
        <f>IF(P107="","",IF(IFERROR(VLOOKUP($B107,手順2!$A$12:$P$107,Q$1,FALSE),"")&amp;IFERROR(VLOOKUP($B107,手順3!$A$12:$U$107,Q$1,FALSE),"")="",0,IFERROR(VLOOKUP($B107,手順2!$A$12:$P$107,Q$1,FALSE),"")&amp;IFERROR(VLOOKUP($B107,手順3!$A$12:$U$107,Q$1,FALSE),"")))</f>
        <v/>
      </c>
      <c r="R107" s="88" t="str">
        <f>IFERROR(VLOOKUP($B107,手順2!$A$12:$Q$107,R$1,FALSE),"")&amp;IFERROR(VLOOKUP($B107,手順3!$A$12:$U$107,R$1,FALSE),"")</f>
        <v/>
      </c>
      <c r="S107" s="119"/>
      <c r="T107" s="119"/>
      <c r="U107" s="119"/>
      <c r="Z107"/>
    </row>
    <row r="108" spans="1:45" x14ac:dyDescent="0.4">
      <c r="A108">
        <v>91</v>
      </c>
      <c r="B108" t="str">
        <f>IFERROR(IF(B107=手順3!$A$11,"",IF(B107&lt;=100,IF(手順2!A102=手順５!A108,手順５!A108,手順3!$A$12),B107+1)),"")</f>
        <v/>
      </c>
      <c r="C108" s="10" t="str">
        <f>IFERROR(VLOOKUP($B108,手順2!$A$12:$T$107,C$1,FALSE),"")&amp;IFERROR(VLOOKUP($B108,手順3!$A$12:$U$107,C$1,FALSE),"")</f>
        <v/>
      </c>
      <c r="D108" s="10" t="str">
        <f>IFERROR(VLOOKUP($B108,手順2!$A$12:$T$107,D$1,FALSE),"")&amp;IFERROR(VLOOKUP($B108,手順3!$A$12:$U$107,D$1,FALSE),"")</f>
        <v/>
      </c>
      <c r="E108" s="10" t="str">
        <f>IFERROR(VLOOKUP($B108,手順2!$A$12:$T$107,E$1,FALSE),"")&amp;IFERROR(VLOOKUP($B108,手順3!$A$12:$U$107,E$1,FALSE),"")</f>
        <v/>
      </c>
      <c r="F108" s="10" t="str">
        <f>IFERROR(VLOOKUP($B108,手順2!$A$12:$T$107,F$1,FALSE),"")&amp;IFERROR(VLOOKUP($B108,手順3!$A$12:$U$107,F$1,FALSE),"")</f>
        <v/>
      </c>
      <c r="G108" s="10" t="str">
        <f>IFERROR(VLOOKUP($B108,手順2!$A$12:$T$107,G$1,FALSE),"")&amp;IFERROR(VLOOKUP($B108,手順3!$A$12:$U$107,G$1,FALSE),"")</f>
        <v/>
      </c>
      <c r="H108" s="10" t="str">
        <f>IFERROR(VLOOKUP($B108,手順2!$A$12:$T$107,H$1,FALSE),"")&amp;IFERROR(VLOOKUP($B108,手順3!$A$12:$U$107,H$1,FALSE),"")</f>
        <v/>
      </c>
      <c r="I108" s="10" t="str">
        <f>IFERROR(VLOOKUP($B108,手順2!$A$12:$T$107,I$1,FALSE),"")&amp;IFERROR(VLOOKUP($B108,手順3!$A$12:$U$107,I$1,FALSE),"")</f>
        <v/>
      </c>
      <c r="J108" s="88" t="str">
        <f>IFERROR(VLOOKUP($B108,手順2!$A$12:$P$107,J$1,FALSE),"")&amp;IFERROR(VLOOKUP($B108,手順3!$A$12:$U$107,J$1,FALSE),"")</f>
        <v/>
      </c>
      <c r="K108" s="141" t="str">
        <f>IF(J108="","",IF(IFERROR(VLOOKUP($B108,手順2!$A$12:$P$107,K$1,FALSE),"")&amp;IFERROR(VLOOKUP($B108,手順3!$A$12:$U$107,K$1,FALSE),"")="",0,IFERROR(VLOOKUP($B108,手順2!$A$12:$P$107,K$1,FALSE),"")&amp;IFERROR(VLOOKUP($B108,手順3!$A$12:$U$107,K$1,FALSE),"")))</f>
        <v/>
      </c>
      <c r="L108" s="141" t="str">
        <f>IF(K108="","",IF(IFERROR(VLOOKUP($B108,手順2!$A$12:$P$107,L$1,FALSE),"")&amp;IFERROR(VLOOKUP($B108,手順3!$A$12:$U$107,L$1,FALSE),"")="",0,IFERROR(VLOOKUP($B108,手順2!$A$12:$P$107,L$1,FALSE),"")&amp;IFERROR(VLOOKUP($B108,手順3!$A$12:$U$107,L$1,FALSE),"")))</f>
        <v/>
      </c>
      <c r="M108" s="141" t="str">
        <f>IF(L108="","",IF(IFERROR(VLOOKUP($B108,手順2!$A$12:$P$107,M$1,FALSE),"")&amp;IFERROR(VLOOKUP($B108,手順3!$A$12:$U$107,M$1,FALSE),"")="",0,IFERROR(VLOOKUP($B108,手順2!$A$12:$P$107,M$1,FALSE),"")&amp;IFERROR(VLOOKUP($B108,手順3!$A$12:$U$107,M$1,FALSE),"")))</f>
        <v/>
      </c>
      <c r="N108" s="88" t="str">
        <f>IFERROR(VLOOKUP($B108,手順2!$A$12:$P$107,N$1,FALSE),"")&amp;IFERROR(VLOOKUP($B108,手順3!$A$12:$U$107,N$1,FALSE),"")</f>
        <v/>
      </c>
      <c r="O108" s="141" t="str">
        <f>IF(N108="","",IF(IFERROR(VLOOKUP($B108,手順2!$A$12:$P$107,O$1,FALSE),"")&amp;IFERROR(VLOOKUP($B108,手順3!$A$12:$U$107,O$1,FALSE),"")="",0,IFERROR(VLOOKUP($B108,手順2!$A$12:$P$107,O$1,FALSE),"")&amp;IFERROR(VLOOKUP($B108,手順3!$A$12:$U$107,O$1,FALSE),"")))</f>
        <v/>
      </c>
      <c r="P108" s="141" t="str">
        <f>IF(O108="","",IF(IFERROR(VLOOKUP($B108,手順2!$A$12:$P$107,P$1,FALSE),"")&amp;IFERROR(VLOOKUP($B108,手順3!$A$12:$U$107,P$1,FALSE),"")="",0,IFERROR(VLOOKUP($B108,手順2!$A$12:$P$107,P$1,FALSE),"")&amp;IFERROR(VLOOKUP($B108,手順3!$A$12:$U$107,P$1,FALSE),"")))</f>
        <v/>
      </c>
      <c r="Q108" s="141" t="str">
        <f>IF(P108="","",IF(IFERROR(VLOOKUP($B108,手順2!$A$12:$P$107,Q$1,FALSE),"")&amp;IFERROR(VLOOKUP($B108,手順3!$A$12:$U$107,Q$1,FALSE),"")="",0,IFERROR(VLOOKUP($B108,手順2!$A$12:$P$107,Q$1,FALSE),"")&amp;IFERROR(VLOOKUP($B108,手順3!$A$12:$U$107,Q$1,FALSE),"")))</f>
        <v/>
      </c>
      <c r="R108" s="88" t="str">
        <f>IFERROR(VLOOKUP($B108,手順2!$A$12:$Q$107,R$1,FALSE),"")&amp;IFERROR(VLOOKUP($B108,手順3!$A$12:$U$107,R$1,FALSE),"")</f>
        <v/>
      </c>
      <c r="S108" s="119"/>
      <c r="T108" s="119"/>
      <c r="U108" s="119"/>
      <c r="Z108"/>
    </row>
    <row r="109" spans="1:45" x14ac:dyDescent="0.4">
      <c r="A109">
        <v>92</v>
      </c>
      <c r="B109" t="str">
        <f>IFERROR(IF(B108=手順3!$A$11,"",IF(B108&lt;=100,IF(手順2!A103=手順５!A109,手順５!A109,手順3!$A$12),B108+1)),"")</f>
        <v/>
      </c>
      <c r="C109" s="10" t="str">
        <f>IFERROR(VLOOKUP($B109,手順2!$A$12:$T$107,C$1,FALSE),"")&amp;IFERROR(VLOOKUP($B109,手順3!$A$12:$U$107,C$1,FALSE),"")</f>
        <v/>
      </c>
      <c r="D109" s="10" t="str">
        <f>IFERROR(VLOOKUP($B109,手順2!$A$12:$T$107,D$1,FALSE),"")&amp;IFERROR(VLOOKUP($B109,手順3!$A$12:$U$107,D$1,FALSE),"")</f>
        <v/>
      </c>
      <c r="E109" s="10" t="str">
        <f>IFERROR(VLOOKUP($B109,手順2!$A$12:$T$107,E$1,FALSE),"")&amp;IFERROR(VLOOKUP($B109,手順3!$A$12:$U$107,E$1,FALSE),"")</f>
        <v/>
      </c>
      <c r="F109" s="10" t="str">
        <f>IFERROR(VLOOKUP($B109,手順2!$A$12:$T$107,F$1,FALSE),"")&amp;IFERROR(VLOOKUP($B109,手順3!$A$12:$U$107,F$1,FALSE),"")</f>
        <v/>
      </c>
      <c r="G109" s="10" t="str">
        <f>IFERROR(VLOOKUP($B109,手順2!$A$12:$T$107,G$1,FALSE),"")&amp;IFERROR(VLOOKUP($B109,手順3!$A$12:$U$107,G$1,FALSE),"")</f>
        <v/>
      </c>
      <c r="H109" s="10" t="str">
        <f>IFERROR(VLOOKUP($B109,手順2!$A$12:$T$107,H$1,FALSE),"")&amp;IFERROR(VLOOKUP($B109,手順3!$A$12:$U$107,H$1,FALSE),"")</f>
        <v/>
      </c>
      <c r="I109" s="10" t="str">
        <f>IFERROR(VLOOKUP($B109,手順2!$A$12:$T$107,I$1,FALSE),"")&amp;IFERROR(VLOOKUP($B109,手順3!$A$12:$U$107,I$1,FALSE),"")</f>
        <v/>
      </c>
      <c r="J109" s="88" t="str">
        <f>IFERROR(VLOOKUP($B109,手順2!$A$12:$P$107,J$1,FALSE),"")&amp;IFERROR(VLOOKUP($B109,手順3!$A$12:$U$107,J$1,FALSE),"")</f>
        <v/>
      </c>
      <c r="K109" s="141" t="str">
        <f>IF(J109="","",IF(IFERROR(VLOOKUP($B109,手順2!$A$12:$P$107,K$1,FALSE),"")&amp;IFERROR(VLOOKUP($B109,手順3!$A$12:$U$107,K$1,FALSE),"")="",0,IFERROR(VLOOKUP($B109,手順2!$A$12:$P$107,K$1,FALSE),"")&amp;IFERROR(VLOOKUP($B109,手順3!$A$12:$U$107,K$1,FALSE),"")))</f>
        <v/>
      </c>
      <c r="L109" s="141" t="str">
        <f>IF(K109="","",IF(IFERROR(VLOOKUP($B109,手順2!$A$12:$P$107,L$1,FALSE),"")&amp;IFERROR(VLOOKUP($B109,手順3!$A$12:$U$107,L$1,FALSE),"")="",0,IFERROR(VLOOKUP($B109,手順2!$A$12:$P$107,L$1,FALSE),"")&amp;IFERROR(VLOOKUP($B109,手順3!$A$12:$U$107,L$1,FALSE),"")))</f>
        <v/>
      </c>
      <c r="M109" s="141" t="str">
        <f>IF(L109="","",IF(IFERROR(VLOOKUP($B109,手順2!$A$12:$P$107,M$1,FALSE),"")&amp;IFERROR(VLOOKUP($B109,手順3!$A$12:$U$107,M$1,FALSE),"")="",0,IFERROR(VLOOKUP($B109,手順2!$A$12:$P$107,M$1,FALSE),"")&amp;IFERROR(VLOOKUP($B109,手順3!$A$12:$U$107,M$1,FALSE),"")))</f>
        <v/>
      </c>
      <c r="N109" s="88" t="str">
        <f>IFERROR(VLOOKUP($B109,手順2!$A$12:$P$107,N$1,FALSE),"")&amp;IFERROR(VLOOKUP($B109,手順3!$A$12:$U$107,N$1,FALSE),"")</f>
        <v/>
      </c>
      <c r="O109" s="141" t="str">
        <f>IF(N109="","",IF(IFERROR(VLOOKUP($B109,手順2!$A$12:$P$107,O$1,FALSE),"")&amp;IFERROR(VLOOKUP($B109,手順3!$A$12:$U$107,O$1,FALSE),"")="",0,IFERROR(VLOOKUP($B109,手順2!$A$12:$P$107,O$1,FALSE),"")&amp;IFERROR(VLOOKUP($B109,手順3!$A$12:$U$107,O$1,FALSE),"")))</f>
        <v/>
      </c>
      <c r="P109" s="141" t="str">
        <f>IF(O109="","",IF(IFERROR(VLOOKUP($B109,手順2!$A$12:$P$107,P$1,FALSE),"")&amp;IFERROR(VLOOKUP($B109,手順3!$A$12:$U$107,P$1,FALSE),"")="",0,IFERROR(VLOOKUP($B109,手順2!$A$12:$P$107,P$1,FALSE),"")&amp;IFERROR(VLOOKUP($B109,手順3!$A$12:$U$107,P$1,FALSE),"")))</f>
        <v/>
      </c>
      <c r="Q109" s="141" t="str">
        <f>IF(P109="","",IF(IFERROR(VLOOKUP($B109,手順2!$A$12:$P$107,Q$1,FALSE),"")&amp;IFERROR(VLOOKUP($B109,手順3!$A$12:$U$107,Q$1,FALSE),"")="",0,IFERROR(VLOOKUP($B109,手順2!$A$12:$P$107,Q$1,FALSE),"")&amp;IFERROR(VLOOKUP($B109,手順3!$A$12:$U$107,Q$1,FALSE),"")))</f>
        <v/>
      </c>
      <c r="R109" s="88" t="str">
        <f>IFERROR(VLOOKUP($B109,手順2!$A$12:$Q$107,R$1,FALSE),"")&amp;IFERROR(VLOOKUP($B109,手順3!$A$12:$U$107,R$1,FALSE),"")</f>
        <v/>
      </c>
      <c r="S109" s="119"/>
      <c r="T109" s="119"/>
      <c r="U109" s="119"/>
      <c r="Z109"/>
    </row>
    <row r="110" spans="1:45" x14ac:dyDescent="0.4">
      <c r="A110">
        <v>93</v>
      </c>
      <c r="B110" t="str">
        <f>IFERROR(IF(B109=手順3!$A$11,"",IF(B109&lt;=100,IF(手順2!A104=手順５!A110,手順５!A110,手順3!$A$12),B109+1)),"")</f>
        <v/>
      </c>
      <c r="C110" s="10" t="str">
        <f>IFERROR(VLOOKUP($B110,手順2!$A$12:$T$107,C$1,FALSE),"")&amp;IFERROR(VLOOKUP($B110,手順3!$A$12:$U$107,C$1,FALSE),"")</f>
        <v/>
      </c>
      <c r="D110" s="10" t="str">
        <f>IFERROR(VLOOKUP($B110,手順2!$A$12:$T$107,D$1,FALSE),"")&amp;IFERROR(VLOOKUP($B110,手順3!$A$12:$U$107,D$1,FALSE),"")</f>
        <v/>
      </c>
      <c r="E110" s="10" t="str">
        <f>IFERROR(VLOOKUP($B110,手順2!$A$12:$T$107,E$1,FALSE),"")&amp;IFERROR(VLOOKUP($B110,手順3!$A$12:$U$107,E$1,FALSE),"")</f>
        <v/>
      </c>
      <c r="F110" s="10" t="str">
        <f>IFERROR(VLOOKUP($B110,手順2!$A$12:$T$107,F$1,FALSE),"")&amp;IFERROR(VLOOKUP($B110,手順3!$A$12:$U$107,F$1,FALSE),"")</f>
        <v/>
      </c>
      <c r="G110" s="10" t="str">
        <f>IFERROR(VLOOKUP($B110,手順2!$A$12:$T$107,G$1,FALSE),"")&amp;IFERROR(VLOOKUP($B110,手順3!$A$12:$U$107,G$1,FALSE),"")</f>
        <v/>
      </c>
      <c r="H110" s="10" t="str">
        <f>IFERROR(VLOOKUP($B110,手順2!$A$12:$T$107,H$1,FALSE),"")&amp;IFERROR(VLOOKUP($B110,手順3!$A$12:$U$107,H$1,FALSE),"")</f>
        <v/>
      </c>
      <c r="I110" s="10" t="str">
        <f>IFERROR(VLOOKUP($B110,手順2!$A$12:$T$107,I$1,FALSE),"")&amp;IFERROR(VLOOKUP($B110,手順3!$A$12:$U$107,I$1,FALSE),"")</f>
        <v/>
      </c>
      <c r="J110" s="88" t="str">
        <f>IFERROR(VLOOKUP($B110,手順2!$A$12:$P$107,J$1,FALSE),"")&amp;IFERROR(VLOOKUP($B110,手順3!$A$12:$U$107,J$1,FALSE),"")</f>
        <v/>
      </c>
      <c r="K110" s="141" t="str">
        <f>IF(J110="","",IF(IFERROR(VLOOKUP($B110,手順2!$A$12:$P$107,K$1,FALSE),"")&amp;IFERROR(VLOOKUP($B110,手順3!$A$12:$U$107,K$1,FALSE),"")="",0,IFERROR(VLOOKUP($B110,手順2!$A$12:$P$107,K$1,FALSE),"")&amp;IFERROR(VLOOKUP($B110,手順3!$A$12:$U$107,K$1,FALSE),"")))</f>
        <v/>
      </c>
      <c r="L110" s="141" t="str">
        <f>IF(K110="","",IF(IFERROR(VLOOKUP($B110,手順2!$A$12:$P$107,L$1,FALSE),"")&amp;IFERROR(VLOOKUP($B110,手順3!$A$12:$U$107,L$1,FALSE),"")="",0,IFERROR(VLOOKUP($B110,手順2!$A$12:$P$107,L$1,FALSE),"")&amp;IFERROR(VLOOKUP($B110,手順3!$A$12:$U$107,L$1,FALSE),"")))</f>
        <v/>
      </c>
      <c r="M110" s="141" t="str">
        <f>IF(L110="","",IF(IFERROR(VLOOKUP($B110,手順2!$A$12:$P$107,M$1,FALSE),"")&amp;IFERROR(VLOOKUP($B110,手順3!$A$12:$U$107,M$1,FALSE),"")="",0,IFERROR(VLOOKUP($B110,手順2!$A$12:$P$107,M$1,FALSE),"")&amp;IFERROR(VLOOKUP($B110,手順3!$A$12:$U$107,M$1,FALSE),"")))</f>
        <v/>
      </c>
      <c r="N110" s="88" t="str">
        <f>IFERROR(VLOOKUP($B110,手順2!$A$12:$P$107,N$1,FALSE),"")&amp;IFERROR(VLOOKUP($B110,手順3!$A$12:$U$107,N$1,FALSE),"")</f>
        <v/>
      </c>
      <c r="O110" s="141" t="str">
        <f>IF(N110="","",IF(IFERROR(VLOOKUP($B110,手順2!$A$12:$P$107,O$1,FALSE),"")&amp;IFERROR(VLOOKUP($B110,手順3!$A$12:$U$107,O$1,FALSE),"")="",0,IFERROR(VLOOKUP($B110,手順2!$A$12:$P$107,O$1,FALSE),"")&amp;IFERROR(VLOOKUP($B110,手順3!$A$12:$U$107,O$1,FALSE),"")))</f>
        <v/>
      </c>
      <c r="P110" s="141" t="str">
        <f>IF(O110="","",IF(IFERROR(VLOOKUP($B110,手順2!$A$12:$P$107,P$1,FALSE),"")&amp;IFERROR(VLOOKUP($B110,手順3!$A$12:$U$107,P$1,FALSE),"")="",0,IFERROR(VLOOKUP($B110,手順2!$A$12:$P$107,P$1,FALSE),"")&amp;IFERROR(VLOOKUP($B110,手順3!$A$12:$U$107,P$1,FALSE),"")))</f>
        <v/>
      </c>
      <c r="Q110" s="141" t="str">
        <f>IF(P110="","",IF(IFERROR(VLOOKUP($B110,手順2!$A$12:$P$107,Q$1,FALSE),"")&amp;IFERROR(VLOOKUP($B110,手順3!$A$12:$U$107,Q$1,FALSE),"")="",0,IFERROR(VLOOKUP($B110,手順2!$A$12:$P$107,Q$1,FALSE),"")&amp;IFERROR(VLOOKUP($B110,手順3!$A$12:$U$107,Q$1,FALSE),"")))</f>
        <v/>
      </c>
      <c r="R110" s="88" t="str">
        <f>IFERROR(VLOOKUP($B110,手順2!$A$12:$Q$107,R$1,FALSE),"")&amp;IFERROR(VLOOKUP($B110,手順3!$A$12:$U$107,R$1,FALSE),"")</f>
        <v/>
      </c>
      <c r="S110" s="119"/>
      <c r="T110" s="119"/>
      <c r="U110" s="119"/>
      <c r="Z110"/>
    </row>
    <row r="111" spans="1:45" x14ac:dyDescent="0.4">
      <c r="A111">
        <v>94</v>
      </c>
      <c r="B111" t="str">
        <f>IFERROR(IF(B110=手順3!$A$11,"",IF(B110&lt;=100,IF(手順2!A105=手順５!A111,手順５!A111,手順3!$A$12),B110+1)),"")</f>
        <v/>
      </c>
      <c r="C111" s="10" t="str">
        <f>IFERROR(VLOOKUP($B111,手順2!$A$12:$T$107,C$1,FALSE),"")&amp;IFERROR(VLOOKUP($B111,手順3!$A$12:$U$107,C$1,FALSE),"")</f>
        <v/>
      </c>
      <c r="D111" s="10" t="str">
        <f>IFERROR(VLOOKUP($B111,手順2!$A$12:$T$107,D$1,FALSE),"")&amp;IFERROR(VLOOKUP($B111,手順3!$A$12:$U$107,D$1,FALSE),"")</f>
        <v/>
      </c>
      <c r="E111" s="10" t="str">
        <f>IFERROR(VLOOKUP($B111,手順2!$A$12:$T$107,E$1,FALSE),"")&amp;IFERROR(VLOOKUP($B111,手順3!$A$12:$U$107,E$1,FALSE),"")</f>
        <v/>
      </c>
      <c r="F111" s="10" t="str">
        <f>IFERROR(VLOOKUP($B111,手順2!$A$12:$T$107,F$1,FALSE),"")&amp;IFERROR(VLOOKUP($B111,手順3!$A$12:$U$107,F$1,FALSE),"")</f>
        <v/>
      </c>
      <c r="G111" s="10" t="str">
        <f>IFERROR(VLOOKUP($B111,手順2!$A$12:$T$107,G$1,FALSE),"")&amp;IFERROR(VLOOKUP($B111,手順3!$A$12:$U$107,G$1,FALSE),"")</f>
        <v/>
      </c>
      <c r="H111" s="10" t="str">
        <f>IFERROR(VLOOKUP($B111,手順2!$A$12:$T$107,H$1,FALSE),"")&amp;IFERROR(VLOOKUP($B111,手順3!$A$12:$U$107,H$1,FALSE),"")</f>
        <v/>
      </c>
      <c r="I111" s="10" t="str">
        <f>IFERROR(VLOOKUP($B111,手順2!$A$12:$T$107,I$1,FALSE),"")&amp;IFERROR(VLOOKUP($B111,手順3!$A$12:$U$107,I$1,FALSE),"")</f>
        <v/>
      </c>
      <c r="J111" s="88" t="str">
        <f>IFERROR(VLOOKUP($B111,手順2!$A$12:$P$107,J$1,FALSE),"")&amp;IFERROR(VLOOKUP($B111,手順3!$A$12:$U$107,J$1,FALSE),"")</f>
        <v/>
      </c>
      <c r="K111" s="141" t="str">
        <f>IF(J111="","",IF(IFERROR(VLOOKUP($B111,手順2!$A$12:$P$107,K$1,FALSE),"")&amp;IFERROR(VLOOKUP($B111,手順3!$A$12:$U$107,K$1,FALSE),"")="",0,IFERROR(VLOOKUP($B111,手順2!$A$12:$P$107,K$1,FALSE),"")&amp;IFERROR(VLOOKUP($B111,手順3!$A$12:$U$107,K$1,FALSE),"")))</f>
        <v/>
      </c>
      <c r="L111" s="141" t="str">
        <f>IF(K111="","",IF(IFERROR(VLOOKUP($B111,手順2!$A$12:$P$107,L$1,FALSE),"")&amp;IFERROR(VLOOKUP($B111,手順3!$A$12:$U$107,L$1,FALSE),"")="",0,IFERROR(VLOOKUP($B111,手順2!$A$12:$P$107,L$1,FALSE),"")&amp;IFERROR(VLOOKUP($B111,手順3!$A$12:$U$107,L$1,FALSE),"")))</f>
        <v/>
      </c>
      <c r="M111" s="141" t="str">
        <f>IF(L111="","",IF(IFERROR(VLOOKUP($B111,手順2!$A$12:$P$107,M$1,FALSE),"")&amp;IFERROR(VLOOKUP($B111,手順3!$A$12:$U$107,M$1,FALSE),"")="",0,IFERROR(VLOOKUP($B111,手順2!$A$12:$P$107,M$1,FALSE),"")&amp;IFERROR(VLOOKUP($B111,手順3!$A$12:$U$107,M$1,FALSE),"")))</f>
        <v/>
      </c>
      <c r="N111" s="88" t="str">
        <f>IFERROR(VLOOKUP($B111,手順2!$A$12:$P$107,N$1,FALSE),"")&amp;IFERROR(VLOOKUP($B111,手順3!$A$12:$U$107,N$1,FALSE),"")</f>
        <v/>
      </c>
      <c r="O111" s="141" t="str">
        <f>IF(N111="","",IF(IFERROR(VLOOKUP($B111,手順2!$A$12:$P$107,O$1,FALSE),"")&amp;IFERROR(VLOOKUP($B111,手順3!$A$12:$U$107,O$1,FALSE),"")="",0,IFERROR(VLOOKUP($B111,手順2!$A$12:$P$107,O$1,FALSE),"")&amp;IFERROR(VLOOKUP($B111,手順3!$A$12:$U$107,O$1,FALSE),"")))</f>
        <v/>
      </c>
      <c r="P111" s="141" t="str">
        <f>IF(O111="","",IF(IFERROR(VLOOKUP($B111,手順2!$A$12:$P$107,P$1,FALSE),"")&amp;IFERROR(VLOOKUP($B111,手順3!$A$12:$U$107,P$1,FALSE),"")="",0,IFERROR(VLOOKUP($B111,手順2!$A$12:$P$107,P$1,FALSE),"")&amp;IFERROR(VLOOKUP($B111,手順3!$A$12:$U$107,P$1,FALSE),"")))</f>
        <v/>
      </c>
      <c r="Q111" s="141" t="str">
        <f>IF(P111="","",IF(IFERROR(VLOOKUP($B111,手順2!$A$12:$P$107,Q$1,FALSE),"")&amp;IFERROR(VLOOKUP($B111,手順3!$A$12:$U$107,Q$1,FALSE),"")="",0,IFERROR(VLOOKUP($B111,手順2!$A$12:$P$107,Q$1,FALSE),"")&amp;IFERROR(VLOOKUP($B111,手順3!$A$12:$U$107,Q$1,FALSE),"")))</f>
        <v/>
      </c>
      <c r="R111" s="88" t="str">
        <f>IFERROR(VLOOKUP($B111,手順2!$A$12:$Q$107,R$1,FALSE),"")&amp;IFERROR(VLOOKUP($B111,手順3!$A$12:$U$107,R$1,FALSE),"")</f>
        <v/>
      </c>
      <c r="S111" s="119"/>
      <c r="T111" s="119"/>
      <c r="U111" s="119"/>
      <c r="Z111"/>
    </row>
    <row r="112" spans="1:45" x14ac:dyDescent="0.4">
      <c r="A112">
        <v>95</v>
      </c>
      <c r="B112" t="str">
        <f>IFERROR(IF(B111=手順3!$A$11,"",IF(B111&lt;=100,IF(手順2!A106=手順５!A112,手順５!A112,手順3!$A$12),B111+1)),"")</f>
        <v/>
      </c>
      <c r="C112" s="10" t="str">
        <f>IFERROR(VLOOKUP($B112,手順2!$A$12:$T$107,C$1,FALSE),"")&amp;IFERROR(VLOOKUP($B112,手順3!$A$12:$U$107,C$1,FALSE),"")</f>
        <v/>
      </c>
      <c r="D112" s="10" t="str">
        <f>IFERROR(VLOOKUP($B112,手順2!$A$12:$T$107,D$1,FALSE),"")&amp;IFERROR(VLOOKUP($B112,手順3!$A$12:$U$107,D$1,FALSE),"")</f>
        <v/>
      </c>
      <c r="E112" s="10" t="str">
        <f>IFERROR(VLOOKUP($B112,手順2!$A$12:$T$107,E$1,FALSE),"")&amp;IFERROR(VLOOKUP($B112,手順3!$A$12:$U$107,E$1,FALSE),"")</f>
        <v/>
      </c>
      <c r="F112" s="10" t="str">
        <f>IFERROR(VLOOKUP($B112,手順2!$A$12:$T$107,F$1,FALSE),"")&amp;IFERROR(VLOOKUP($B112,手順3!$A$12:$U$107,F$1,FALSE),"")</f>
        <v/>
      </c>
      <c r="G112" s="10" t="str">
        <f>IFERROR(VLOOKUP($B112,手順2!$A$12:$T$107,G$1,FALSE),"")&amp;IFERROR(VLOOKUP($B112,手順3!$A$12:$U$107,G$1,FALSE),"")</f>
        <v/>
      </c>
      <c r="H112" s="10" t="str">
        <f>IFERROR(VLOOKUP($B112,手順2!$A$12:$T$107,H$1,FALSE),"")&amp;IFERROR(VLOOKUP($B112,手順3!$A$12:$U$107,H$1,FALSE),"")</f>
        <v/>
      </c>
      <c r="I112" s="10" t="str">
        <f>IFERROR(VLOOKUP($B112,手順2!$A$12:$T$107,I$1,FALSE),"")&amp;IFERROR(VLOOKUP($B112,手順3!$A$12:$U$107,I$1,FALSE),"")</f>
        <v/>
      </c>
      <c r="J112" s="88" t="str">
        <f>IFERROR(VLOOKUP($B112,手順2!$A$12:$P$107,J$1,FALSE),"")&amp;IFERROR(VLOOKUP($B112,手順3!$A$12:$U$107,J$1,FALSE),"")</f>
        <v/>
      </c>
      <c r="K112" s="141" t="str">
        <f>IF(J112="","",IF(IFERROR(VLOOKUP($B112,手順2!$A$12:$P$107,K$1,FALSE),"")&amp;IFERROR(VLOOKUP($B112,手順3!$A$12:$U$107,K$1,FALSE),"")="",0,IFERROR(VLOOKUP($B112,手順2!$A$12:$P$107,K$1,FALSE),"")&amp;IFERROR(VLOOKUP($B112,手順3!$A$12:$U$107,K$1,FALSE),"")))</f>
        <v/>
      </c>
      <c r="L112" s="141" t="str">
        <f>IF(K112="","",IF(IFERROR(VLOOKUP($B112,手順2!$A$12:$P$107,L$1,FALSE),"")&amp;IFERROR(VLOOKUP($B112,手順3!$A$12:$U$107,L$1,FALSE),"")="",0,IFERROR(VLOOKUP($B112,手順2!$A$12:$P$107,L$1,FALSE),"")&amp;IFERROR(VLOOKUP($B112,手順3!$A$12:$U$107,L$1,FALSE),"")))</f>
        <v/>
      </c>
      <c r="M112" s="141" t="str">
        <f>IF(L112="","",IF(IFERROR(VLOOKUP($B112,手順2!$A$12:$P$107,M$1,FALSE),"")&amp;IFERROR(VLOOKUP($B112,手順3!$A$12:$U$107,M$1,FALSE),"")="",0,IFERROR(VLOOKUP($B112,手順2!$A$12:$P$107,M$1,FALSE),"")&amp;IFERROR(VLOOKUP($B112,手順3!$A$12:$U$107,M$1,FALSE),"")))</f>
        <v/>
      </c>
      <c r="N112" s="88" t="str">
        <f>IFERROR(VLOOKUP($B112,手順2!$A$12:$P$107,N$1,FALSE),"")&amp;IFERROR(VLOOKUP($B112,手順3!$A$12:$U$107,N$1,FALSE),"")</f>
        <v/>
      </c>
      <c r="O112" s="141" t="str">
        <f>IF(N112="","",IF(IFERROR(VLOOKUP($B112,手順2!$A$12:$P$107,O$1,FALSE),"")&amp;IFERROR(VLOOKUP($B112,手順3!$A$12:$U$107,O$1,FALSE),"")="",0,IFERROR(VLOOKUP($B112,手順2!$A$12:$P$107,O$1,FALSE),"")&amp;IFERROR(VLOOKUP($B112,手順3!$A$12:$U$107,O$1,FALSE),"")))</f>
        <v/>
      </c>
      <c r="P112" s="141" t="str">
        <f>IF(O112="","",IF(IFERROR(VLOOKUP($B112,手順2!$A$12:$P$107,P$1,FALSE),"")&amp;IFERROR(VLOOKUP($B112,手順3!$A$12:$U$107,P$1,FALSE),"")="",0,IFERROR(VLOOKUP($B112,手順2!$A$12:$P$107,P$1,FALSE),"")&amp;IFERROR(VLOOKUP($B112,手順3!$A$12:$U$107,P$1,FALSE),"")))</f>
        <v/>
      </c>
      <c r="Q112" s="141" t="str">
        <f>IF(P112="","",IF(IFERROR(VLOOKUP($B112,手順2!$A$12:$P$107,Q$1,FALSE),"")&amp;IFERROR(VLOOKUP($B112,手順3!$A$12:$U$107,Q$1,FALSE),"")="",0,IFERROR(VLOOKUP($B112,手順2!$A$12:$P$107,Q$1,FALSE),"")&amp;IFERROR(VLOOKUP($B112,手順3!$A$12:$U$107,Q$1,FALSE),"")))</f>
        <v/>
      </c>
      <c r="R112" s="88" t="str">
        <f>IFERROR(VLOOKUP($B112,手順2!$A$12:$Q$107,R$1,FALSE),"")&amp;IFERROR(VLOOKUP($B112,手順3!$A$12:$U$107,R$1,FALSE),"")</f>
        <v/>
      </c>
      <c r="S112" s="119"/>
      <c r="T112" s="119"/>
      <c r="U112" s="119"/>
      <c r="Z112"/>
    </row>
    <row r="113" spans="1:26" x14ac:dyDescent="0.4">
      <c r="A113">
        <v>96</v>
      </c>
      <c r="B113" t="str">
        <f>IFERROR(IF(B112=手順3!$A$11,"",IF(B112&lt;=100,IF(手順2!A107=手順５!A113,手順５!A113,手順3!$A$12),B112+1)),"")</f>
        <v/>
      </c>
      <c r="C113" s="10" t="str">
        <f>IFERROR(VLOOKUP($B113,手順2!$A$12:$T$107,C$1,FALSE),"")&amp;IFERROR(VLOOKUP($B113,手順3!$A$12:$U$107,C$1,FALSE),"")</f>
        <v/>
      </c>
      <c r="D113" s="10" t="str">
        <f>IFERROR(VLOOKUP($B113,手順2!$A$12:$T$107,D$1,FALSE),"")&amp;IFERROR(VLOOKUP($B113,手順3!$A$12:$U$107,D$1,FALSE),"")</f>
        <v/>
      </c>
      <c r="E113" s="10" t="str">
        <f>IFERROR(VLOOKUP($B113,手順2!$A$12:$T$107,E$1,FALSE),"")&amp;IFERROR(VLOOKUP($B113,手順3!$A$12:$U$107,E$1,FALSE),"")</f>
        <v/>
      </c>
      <c r="F113" s="10" t="str">
        <f>IFERROR(VLOOKUP($B113,手順2!$A$12:$T$107,F$1,FALSE),"")&amp;IFERROR(VLOOKUP($B113,手順3!$A$12:$U$107,F$1,FALSE),"")</f>
        <v/>
      </c>
      <c r="G113" s="10" t="str">
        <f>IFERROR(VLOOKUP($B113,手順2!$A$12:$T$107,G$1,FALSE),"")&amp;IFERROR(VLOOKUP($B113,手順3!$A$12:$U$107,G$1,FALSE),"")</f>
        <v/>
      </c>
      <c r="H113" s="10" t="str">
        <f>IFERROR(VLOOKUP($B113,手順2!$A$12:$T$107,H$1,FALSE),"")&amp;IFERROR(VLOOKUP($B113,手順3!$A$12:$U$107,H$1,FALSE),"")</f>
        <v/>
      </c>
      <c r="I113" s="10" t="str">
        <f>IFERROR(VLOOKUP($B113,手順2!$A$12:$T$107,I$1,FALSE),"")&amp;IFERROR(VLOOKUP($B113,手順3!$A$12:$U$107,I$1,FALSE),"")</f>
        <v/>
      </c>
      <c r="J113" s="88" t="str">
        <f>IFERROR(VLOOKUP($B113,手順2!$A$12:$P$107,J$1,FALSE),"")&amp;IFERROR(VLOOKUP($B113,手順3!$A$12:$U$107,J$1,FALSE),"")</f>
        <v/>
      </c>
      <c r="K113" s="141" t="str">
        <f>IF(J113="","",IF(IFERROR(VLOOKUP($B113,手順2!$A$12:$P$107,K$1,FALSE),"")&amp;IFERROR(VLOOKUP($B113,手順3!$A$12:$U$107,K$1,FALSE),"")="",0,IFERROR(VLOOKUP($B113,手順2!$A$12:$P$107,K$1,FALSE),"")&amp;IFERROR(VLOOKUP($B113,手順3!$A$12:$U$107,K$1,FALSE),"")))</f>
        <v/>
      </c>
      <c r="L113" s="141" t="str">
        <f>IF(K113="","",IF(IFERROR(VLOOKUP($B113,手順2!$A$12:$P$107,L$1,FALSE),"")&amp;IFERROR(VLOOKUP($B113,手順3!$A$12:$U$107,L$1,FALSE),"")="",0,IFERROR(VLOOKUP($B113,手順2!$A$12:$P$107,L$1,FALSE),"")&amp;IFERROR(VLOOKUP($B113,手順3!$A$12:$U$107,L$1,FALSE),"")))</f>
        <v/>
      </c>
      <c r="M113" s="141" t="str">
        <f>IF(L113="","",IF(IFERROR(VLOOKUP($B113,手順2!$A$12:$P$107,M$1,FALSE),"")&amp;IFERROR(VLOOKUP($B113,手順3!$A$12:$U$107,M$1,FALSE),"")="",0,IFERROR(VLOOKUP($B113,手順2!$A$12:$P$107,M$1,FALSE),"")&amp;IFERROR(VLOOKUP($B113,手順3!$A$12:$U$107,M$1,FALSE),"")))</f>
        <v/>
      </c>
      <c r="N113" s="88" t="str">
        <f>IFERROR(VLOOKUP($B113,手順2!$A$12:$P$107,N$1,FALSE),"")&amp;IFERROR(VLOOKUP($B113,手順3!$A$12:$U$107,N$1,FALSE),"")</f>
        <v/>
      </c>
      <c r="O113" s="141" t="str">
        <f>IF(N113="","",IF(IFERROR(VLOOKUP($B113,手順2!$A$12:$P$107,O$1,FALSE),"")&amp;IFERROR(VLOOKUP($B113,手順3!$A$12:$U$107,O$1,FALSE),"")="",0,IFERROR(VLOOKUP($B113,手順2!$A$12:$P$107,O$1,FALSE),"")&amp;IFERROR(VLOOKUP($B113,手順3!$A$12:$U$107,O$1,FALSE),"")))</f>
        <v/>
      </c>
      <c r="P113" s="141" t="str">
        <f>IF(O113="","",IF(IFERROR(VLOOKUP($B113,手順2!$A$12:$P$107,P$1,FALSE),"")&amp;IFERROR(VLOOKUP($B113,手順3!$A$12:$U$107,P$1,FALSE),"")="",0,IFERROR(VLOOKUP($B113,手順2!$A$12:$P$107,P$1,FALSE),"")&amp;IFERROR(VLOOKUP($B113,手順3!$A$12:$U$107,P$1,FALSE),"")))</f>
        <v/>
      </c>
      <c r="Q113" s="141" t="str">
        <f>IF(P113="","",IF(IFERROR(VLOOKUP($B113,手順2!$A$12:$P$107,Q$1,FALSE),"")&amp;IFERROR(VLOOKUP($B113,手順3!$A$12:$U$107,Q$1,FALSE),"")="",0,IFERROR(VLOOKUP($B113,手順2!$A$12:$P$107,Q$1,FALSE),"")&amp;IFERROR(VLOOKUP($B113,手順3!$A$12:$U$107,Q$1,FALSE),"")))</f>
        <v/>
      </c>
      <c r="R113" s="88" t="str">
        <f>IFERROR(VLOOKUP($B113,手順2!$A$12:$Q$107,R$1,FALSE),"")&amp;IFERROR(VLOOKUP($B113,手順3!$A$12:$U$107,R$1,FALSE),"")</f>
        <v/>
      </c>
      <c r="S113" s="119"/>
      <c r="T113" s="119"/>
      <c r="U113" s="119"/>
      <c r="Z113"/>
    </row>
    <row r="114" spans="1:26" x14ac:dyDescent="0.4">
      <c r="A114">
        <v>97</v>
      </c>
      <c r="B114" t="str">
        <f>IFERROR(IF(B113=手順3!$A$11,"",IF(B113&lt;=100,IF(手順2!A108=手順５!A114,手順５!A114,手順3!$A$12),B113+1)),"")</f>
        <v/>
      </c>
      <c r="C114" s="10" t="str">
        <f>IFERROR(VLOOKUP($B114,手順2!$A$12:$T$107,C$1,FALSE),"")&amp;IFERROR(VLOOKUP($B114,手順3!$A$12:$U$107,C$1,FALSE),"")</f>
        <v/>
      </c>
      <c r="D114" s="10" t="str">
        <f>IFERROR(VLOOKUP($B114,手順2!$A$12:$T$107,D$1,FALSE),"")&amp;IFERROR(VLOOKUP($B114,手順3!$A$12:$U$107,D$1,FALSE),"")</f>
        <v/>
      </c>
      <c r="E114" s="10" t="str">
        <f>IFERROR(VLOOKUP($B114,手順2!$A$12:$T$107,E$1,FALSE),"")&amp;IFERROR(VLOOKUP($B114,手順3!$A$12:$U$107,E$1,FALSE),"")</f>
        <v/>
      </c>
      <c r="F114" s="10" t="str">
        <f>IFERROR(VLOOKUP($B114,手順2!$A$12:$T$107,F$1,FALSE),"")&amp;IFERROR(VLOOKUP($B114,手順3!$A$12:$U$107,F$1,FALSE),"")</f>
        <v/>
      </c>
      <c r="G114" s="10" t="str">
        <f>IFERROR(VLOOKUP($B114,手順2!$A$12:$T$107,G$1,FALSE),"")&amp;IFERROR(VLOOKUP($B114,手順3!$A$12:$U$107,G$1,FALSE),"")</f>
        <v/>
      </c>
      <c r="H114" s="10" t="str">
        <f>IFERROR(VLOOKUP($B114,手順2!$A$12:$T$107,H$1,FALSE),"")&amp;IFERROR(VLOOKUP($B114,手順3!$A$12:$U$107,H$1,FALSE),"")</f>
        <v/>
      </c>
      <c r="I114" s="10" t="str">
        <f>IFERROR(VLOOKUP($B114,手順2!$A$12:$T$107,I$1,FALSE),"")&amp;IFERROR(VLOOKUP($B114,手順3!$A$12:$U$107,I$1,FALSE),"")</f>
        <v/>
      </c>
      <c r="J114" s="88" t="str">
        <f>IFERROR(VLOOKUP($B114,手順2!$A$12:$P$107,J$1,FALSE),"")&amp;IFERROR(VLOOKUP($B114,手順3!$A$12:$U$107,J$1,FALSE),"")</f>
        <v/>
      </c>
      <c r="K114" s="141" t="str">
        <f>IF(J114="","",IF(IFERROR(VLOOKUP($B114,手順2!$A$12:$P$107,K$1,FALSE),"")&amp;IFERROR(VLOOKUP($B114,手順3!$A$12:$U$107,K$1,FALSE),"")="",0,IFERROR(VLOOKUP($B114,手順2!$A$12:$P$107,K$1,FALSE),"")&amp;IFERROR(VLOOKUP($B114,手順3!$A$12:$U$107,K$1,FALSE),"")))</f>
        <v/>
      </c>
      <c r="L114" s="141" t="str">
        <f>IF(K114="","",IF(IFERROR(VLOOKUP($B114,手順2!$A$12:$P$107,L$1,FALSE),"")&amp;IFERROR(VLOOKUP($B114,手順3!$A$12:$U$107,L$1,FALSE),"")="",0,IFERROR(VLOOKUP($B114,手順2!$A$12:$P$107,L$1,FALSE),"")&amp;IFERROR(VLOOKUP($B114,手順3!$A$12:$U$107,L$1,FALSE),"")))</f>
        <v/>
      </c>
      <c r="M114" s="141" t="str">
        <f>IF(L114="","",IF(IFERROR(VLOOKUP($B114,手順2!$A$12:$P$107,M$1,FALSE),"")&amp;IFERROR(VLOOKUP($B114,手順3!$A$12:$U$107,M$1,FALSE),"")="",0,IFERROR(VLOOKUP($B114,手順2!$A$12:$P$107,M$1,FALSE),"")&amp;IFERROR(VLOOKUP($B114,手順3!$A$12:$U$107,M$1,FALSE),"")))</f>
        <v/>
      </c>
      <c r="N114" s="88" t="str">
        <f>IFERROR(VLOOKUP($B114,手順2!$A$12:$P$107,N$1,FALSE),"")&amp;IFERROR(VLOOKUP($B114,手順3!$A$12:$U$107,N$1,FALSE),"")</f>
        <v/>
      </c>
      <c r="O114" s="141" t="str">
        <f>IF(N114="","",IF(IFERROR(VLOOKUP($B114,手順2!$A$12:$P$107,O$1,FALSE),"")&amp;IFERROR(VLOOKUP($B114,手順3!$A$12:$U$107,O$1,FALSE),"")="",0,IFERROR(VLOOKUP($B114,手順2!$A$12:$P$107,O$1,FALSE),"")&amp;IFERROR(VLOOKUP($B114,手順3!$A$12:$U$107,O$1,FALSE),"")))</f>
        <v/>
      </c>
      <c r="P114" s="141" t="str">
        <f>IF(O114="","",IF(IFERROR(VLOOKUP($B114,手順2!$A$12:$P$107,P$1,FALSE),"")&amp;IFERROR(VLOOKUP($B114,手順3!$A$12:$U$107,P$1,FALSE),"")="",0,IFERROR(VLOOKUP($B114,手順2!$A$12:$P$107,P$1,FALSE),"")&amp;IFERROR(VLOOKUP($B114,手順3!$A$12:$U$107,P$1,FALSE),"")))</f>
        <v/>
      </c>
      <c r="Q114" s="141" t="str">
        <f>IF(P114="","",IF(IFERROR(VLOOKUP($B114,手順2!$A$12:$P$107,Q$1,FALSE),"")&amp;IFERROR(VLOOKUP($B114,手順3!$A$12:$U$107,Q$1,FALSE),"")="",0,IFERROR(VLOOKUP($B114,手順2!$A$12:$P$107,Q$1,FALSE),"")&amp;IFERROR(VLOOKUP($B114,手順3!$A$12:$U$107,Q$1,FALSE),"")))</f>
        <v/>
      </c>
      <c r="R114" s="88" t="str">
        <f>IFERROR(VLOOKUP($B114,手順2!$A$12:$Q$107,R$1,FALSE),"")&amp;IFERROR(VLOOKUP($B114,手順3!$A$12:$U$107,R$1,FALSE),"")</f>
        <v/>
      </c>
      <c r="S114" s="119"/>
      <c r="T114" s="119"/>
      <c r="U114" s="119"/>
      <c r="Z114"/>
    </row>
    <row r="115" spans="1:26" x14ac:dyDescent="0.4">
      <c r="A115">
        <v>98</v>
      </c>
      <c r="B115" t="str">
        <f>IFERROR(IF(B114=手順3!$A$11,"",IF(B114&lt;=100,IF(手順2!A109=手順５!A115,手順５!A115,手順3!$A$12),B114+1)),"")</f>
        <v/>
      </c>
      <c r="C115" s="10" t="str">
        <f>IFERROR(VLOOKUP($B115,手順2!$A$12:$T$107,C$1,FALSE),"")&amp;IFERROR(VLOOKUP($B115,手順3!$A$12:$U$107,C$1,FALSE),"")</f>
        <v/>
      </c>
      <c r="D115" s="10" t="str">
        <f>IFERROR(VLOOKUP($B115,手順2!$A$12:$T$107,D$1,FALSE),"")&amp;IFERROR(VLOOKUP($B115,手順3!$A$12:$U$107,D$1,FALSE),"")</f>
        <v/>
      </c>
      <c r="E115" s="10" t="str">
        <f>IFERROR(VLOOKUP($B115,手順2!$A$12:$T$107,E$1,FALSE),"")&amp;IFERROR(VLOOKUP($B115,手順3!$A$12:$U$107,E$1,FALSE),"")</f>
        <v/>
      </c>
      <c r="F115" s="10" t="str">
        <f>IFERROR(VLOOKUP($B115,手順2!$A$12:$T$107,F$1,FALSE),"")&amp;IFERROR(VLOOKUP($B115,手順3!$A$12:$U$107,F$1,FALSE),"")</f>
        <v/>
      </c>
      <c r="G115" s="10" t="str">
        <f>IFERROR(VLOOKUP($B115,手順2!$A$12:$T$107,G$1,FALSE),"")&amp;IFERROR(VLOOKUP($B115,手順3!$A$12:$U$107,G$1,FALSE),"")</f>
        <v/>
      </c>
      <c r="H115" s="10" t="str">
        <f>IFERROR(VLOOKUP($B115,手順2!$A$12:$T$107,H$1,FALSE),"")&amp;IFERROR(VLOOKUP($B115,手順3!$A$12:$U$107,H$1,FALSE),"")</f>
        <v/>
      </c>
      <c r="I115" s="10" t="str">
        <f>IFERROR(VLOOKUP($B115,手順2!$A$12:$T$107,I$1,FALSE),"")&amp;IFERROR(VLOOKUP($B115,手順3!$A$12:$U$107,I$1,FALSE),"")</f>
        <v/>
      </c>
      <c r="J115" s="88" t="str">
        <f>IFERROR(VLOOKUP($B115,手順2!$A$12:$P$107,J$1,FALSE),"")&amp;IFERROR(VLOOKUP($B115,手順3!$A$12:$U$107,J$1,FALSE),"")</f>
        <v/>
      </c>
      <c r="K115" s="141" t="str">
        <f>IF(J115="","",IF(IFERROR(VLOOKUP($B115,手順2!$A$12:$P$107,K$1,FALSE),"")&amp;IFERROR(VLOOKUP($B115,手順3!$A$12:$U$107,K$1,FALSE),"")="",0,IFERROR(VLOOKUP($B115,手順2!$A$12:$P$107,K$1,FALSE),"")&amp;IFERROR(VLOOKUP($B115,手順3!$A$12:$U$107,K$1,FALSE),"")))</f>
        <v/>
      </c>
      <c r="L115" s="141" t="str">
        <f>IF(K115="","",IF(IFERROR(VLOOKUP($B115,手順2!$A$12:$P$107,L$1,FALSE),"")&amp;IFERROR(VLOOKUP($B115,手順3!$A$12:$U$107,L$1,FALSE),"")="",0,IFERROR(VLOOKUP($B115,手順2!$A$12:$P$107,L$1,FALSE),"")&amp;IFERROR(VLOOKUP($B115,手順3!$A$12:$U$107,L$1,FALSE),"")))</f>
        <v/>
      </c>
      <c r="M115" s="141" t="str">
        <f>IF(L115="","",IF(IFERROR(VLOOKUP($B115,手順2!$A$12:$P$107,M$1,FALSE),"")&amp;IFERROR(VLOOKUP($B115,手順3!$A$12:$U$107,M$1,FALSE),"")="",0,IFERROR(VLOOKUP($B115,手順2!$A$12:$P$107,M$1,FALSE),"")&amp;IFERROR(VLOOKUP($B115,手順3!$A$12:$U$107,M$1,FALSE),"")))</f>
        <v/>
      </c>
      <c r="N115" s="88" t="str">
        <f>IFERROR(VLOOKUP($B115,手順2!$A$12:$P$107,N$1,FALSE),"")&amp;IFERROR(VLOOKUP($B115,手順3!$A$12:$U$107,N$1,FALSE),"")</f>
        <v/>
      </c>
      <c r="O115" s="141" t="str">
        <f>IF(N115="","",IF(IFERROR(VLOOKUP($B115,手順2!$A$12:$P$107,O$1,FALSE),"")&amp;IFERROR(VLOOKUP($B115,手順3!$A$12:$U$107,O$1,FALSE),"")="",0,IFERROR(VLOOKUP($B115,手順2!$A$12:$P$107,O$1,FALSE),"")&amp;IFERROR(VLOOKUP($B115,手順3!$A$12:$U$107,O$1,FALSE),"")))</f>
        <v/>
      </c>
      <c r="P115" s="141" t="str">
        <f>IF(O115="","",IF(IFERROR(VLOOKUP($B115,手順2!$A$12:$P$107,P$1,FALSE),"")&amp;IFERROR(VLOOKUP($B115,手順3!$A$12:$U$107,P$1,FALSE),"")="",0,IFERROR(VLOOKUP($B115,手順2!$A$12:$P$107,P$1,FALSE),"")&amp;IFERROR(VLOOKUP($B115,手順3!$A$12:$U$107,P$1,FALSE),"")))</f>
        <v/>
      </c>
      <c r="Q115" s="141" t="str">
        <f>IF(P115="","",IF(IFERROR(VLOOKUP($B115,手順2!$A$12:$P$107,Q$1,FALSE),"")&amp;IFERROR(VLOOKUP($B115,手順3!$A$12:$U$107,Q$1,FALSE),"")="",0,IFERROR(VLOOKUP($B115,手順2!$A$12:$P$107,Q$1,FALSE),"")&amp;IFERROR(VLOOKUP($B115,手順3!$A$12:$U$107,Q$1,FALSE),"")))</f>
        <v/>
      </c>
      <c r="R115" s="88" t="str">
        <f>IFERROR(VLOOKUP($B115,手順2!$A$12:$Q$107,R$1,FALSE),"")&amp;IFERROR(VLOOKUP($B115,手順3!$A$12:$U$107,R$1,FALSE),"")</f>
        <v/>
      </c>
      <c r="S115" s="119"/>
      <c r="T115" s="119"/>
      <c r="U115" s="119"/>
      <c r="Z115"/>
    </row>
    <row r="116" spans="1:26" x14ac:dyDescent="0.4">
      <c r="A116">
        <v>99</v>
      </c>
      <c r="B116" t="str">
        <f>IFERROR(IF(B115=手順3!$A$11,"",IF(B115&lt;=100,IF(手順2!A110=手順５!A116,手順５!A116,手順3!$A$12),B115+1)),"")</f>
        <v/>
      </c>
      <c r="C116" s="10" t="str">
        <f>IFERROR(VLOOKUP($B116,手順2!$A$12:$T$107,C$1,FALSE),"")&amp;IFERROR(VLOOKUP($B116,手順3!$A$12:$U$107,C$1,FALSE),"")</f>
        <v/>
      </c>
      <c r="D116" s="10" t="str">
        <f>IFERROR(VLOOKUP($B116,手順2!$A$12:$T$107,D$1,FALSE),"")&amp;IFERROR(VLOOKUP($B116,手順3!$A$12:$U$107,D$1,FALSE),"")</f>
        <v/>
      </c>
      <c r="E116" s="10" t="str">
        <f>IFERROR(VLOOKUP($B116,手順2!$A$12:$T$107,E$1,FALSE),"")&amp;IFERROR(VLOOKUP($B116,手順3!$A$12:$U$107,E$1,FALSE),"")</f>
        <v/>
      </c>
      <c r="F116" s="10" t="str">
        <f>IFERROR(VLOOKUP($B116,手順2!$A$12:$T$107,F$1,FALSE),"")&amp;IFERROR(VLOOKUP($B116,手順3!$A$12:$U$107,F$1,FALSE),"")</f>
        <v/>
      </c>
      <c r="G116" s="10" t="str">
        <f>IFERROR(VLOOKUP($B116,手順2!$A$12:$T$107,G$1,FALSE),"")&amp;IFERROR(VLOOKUP($B116,手順3!$A$12:$U$107,G$1,FALSE),"")</f>
        <v/>
      </c>
      <c r="H116" s="10" t="str">
        <f>IFERROR(VLOOKUP($B116,手順2!$A$12:$T$107,H$1,FALSE),"")&amp;IFERROR(VLOOKUP($B116,手順3!$A$12:$U$107,H$1,FALSE),"")</f>
        <v/>
      </c>
      <c r="I116" s="10" t="str">
        <f>IFERROR(VLOOKUP($B116,手順2!$A$12:$T$107,I$1,FALSE),"")&amp;IFERROR(VLOOKUP($B116,手順3!$A$12:$U$107,I$1,FALSE),"")</f>
        <v/>
      </c>
      <c r="J116" s="88" t="str">
        <f>IFERROR(VLOOKUP($B116,手順2!$A$12:$P$107,J$1,FALSE),"")&amp;IFERROR(VLOOKUP($B116,手順3!$A$12:$U$107,J$1,FALSE),"")</f>
        <v/>
      </c>
      <c r="K116" s="141" t="str">
        <f>IF(J116="","",IF(IFERROR(VLOOKUP($B116,手順2!$A$12:$P$107,K$1,FALSE),"")&amp;IFERROR(VLOOKUP($B116,手順3!$A$12:$U$107,K$1,FALSE),"")="",0,IFERROR(VLOOKUP($B116,手順2!$A$12:$P$107,K$1,FALSE),"")&amp;IFERROR(VLOOKUP($B116,手順3!$A$12:$U$107,K$1,FALSE),"")))</f>
        <v/>
      </c>
      <c r="L116" s="141" t="str">
        <f>IF(K116="","",IF(IFERROR(VLOOKUP($B116,手順2!$A$12:$P$107,L$1,FALSE),"")&amp;IFERROR(VLOOKUP($B116,手順3!$A$12:$U$107,L$1,FALSE),"")="",0,IFERROR(VLOOKUP($B116,手順2!$A$12:$P$107,L$1,FALSE),"")&amp;IFERROR(VLOOKUP($B116,手順3!$A$12:$U$107,L$1,FALSE),"")))</f>
        <v/>
      </c>
      <c r="M116" s="141" t="str">
        <f>IF(L116="","",IF(IFERROR(VLOOKUP($B116,手順2!$A$12:$P$107,M$1,FALSE),"")&amp;IFERROR(VLOOKUP($B116,手順3!$A$12:$U$107,M$1,FALSE),"")="",0,IFERROR(VLOOKUP($B116,手順2!$A$12:$P$107,M$1,FALSE),"")&amp;IFERROR(VLOOKUP($B116,手順3!$A$12:$U$107,M$1,FALSE),"")))</f>
        <v/>
      </c>
      <c r="N116" s="88" t="str">
        <f>IFERROR(VLOOKUP($B116,手順2!$A$12:$P$107,N$1,FALSE),"")&amp;IFERROR(VLOOKUP($B116,手順3!$A$12:$U$107,N$1,FALSE),"")</f>
        <v/>
      </c>
      <c r="O116" s="141" t="str">
        <f>IF(N116="","",IF(IFERROR(VLOOKUP($B116,手順2!$A$12:$P$107,O$1,FALSE),"")&amp;IFERROR(VLOOKUP($B116,手順3!$A$12:$U$107,O$1,FALSE),"")="",0,IFERROR(VLOOKUP($B116,手順2!$A$12:$P$107,O$1,FALSE),"")&amp;IFERROR(VLOOKUP($B116,手順3!$A$12:$U$107,O$1,FALSE),"")))</f>
        <v/>
      </c>
      <c r="P116" s="141" t="str">
        <f>IF(O116="","",IF(IFERROR(VLOOKUP($B116,手順2!$A$12:$P$107,P$1,FALSE),"")&amp;IFERROR(VLOOKUP($B116,手順3!$A$12:$U$107,P$1,FALSE),"")="",0,IFERROR(VLOOKUP($B116,手順2!$A$12:$P$107,P$1,FALSE),"")&amp;IFERROR(VLOOKUP($B116,手順3!$A$12:$U$107,P$1,FALSE),"")))</f>
        <v/>
      </c>
      <c r="Q116" s="141" t="str">
        <f>IF(P116="","",IF(IFERROR(VLOOKUP($B116,手順2!$A$12:$P$107,Q$1,FALSE),"")&amp;IFERROR(VLOOKUP($B116,手順3!$A$12:$U$107,Q$1,FALSE),"")="",0,IFERROR(VLOOKUP($B116,手順2!$A$12:$P$107,Q$1,FALSE),"")&amp;IFERROR(VLOOKUP($B116,手順3!$A$12:$U$107,Q$1,FALSE),"")))</f>
        <v/>
      </c>
      <c r="R116" s="88" t="str">
        <f>IFERROR(VLOOKUP($B116,手順2!$A$12:$Q$107,R$1,FALSE),"")&amp;IFERROR(VLOOKUP($B116,手順3!$A$12:$U$107,R$1,FALSE),"")</f>
        <v/>
      </c>
      <c r="S116" s="119"/>
      <c r="T116" s="119"/>
      <c r="U116" s="119"/>
      <c r="Z116"/>
    </row>
    <row r="117" spans="1:26" x14ac:dyDescent="0.4">
      <c r="A117">
        <v>100</v>
      </c>
      <c r="B117" t="str">
        <f>IFERROR(IF(B116=手順3!$A$11,"",IF(B116&lt;=100,IF(手順2!A111=手順５!A117,手順５!A117,手順3!$A$12),B116+1)),"")</f>
        <v/>
      </c>
      <c r="C117" s="10" t="str">
        <f>IFERROR(VLOOKUP($B117,手順2!$A$12:$T$107,C$1,FALSE),"")&amp;IFERROR(VLOOKUP($B117,手順3!$A$12:$U$107,C$1,FALSE),"")</f>
        <v/>
      </c>
      <c r="D117" s="10" t="str">
        <f>IFERROR(VLOOKUP($B117,手順2!$A$12:$T$107,D$1,FALSE),"")&amp;IFERROR(VLOOKUP($B117,手順3!$A$12:$U$107,D$1,FALSE),"")</f>
        <v/>
      </c>
      <c r="E117" s="10" t="str">
        <f>IFERROR(VLOOKUP($B117,手順2!$A$12:$T$107,E$1,FALSE),"")&amp;IFERROR(VLOOKUP($B117,手順3!$A$12:$U$107,E$1,FALSE),"")</f>
        <v/>
      </c>
      <c r="F117" s="10" t="str">
        <f>IFERROR(VLOOKUP($B117,手順2!$A$12:$T$107,F$1,FALSE),"")&amp;IFERROR(VLOOKUP($B117,手順3!$A$12:$U$107,F$1,FALSE),"")</f>
        <v/>
      </c>
      <c r="G117" s="10" t="str">
        <f>IFERROR(VLOOKUP($B117,手順2!$A$12:$T$107,G$1,FALSE),"")&amp;IFERROR(VLOOKUP($B117,手順3!$A$12:$U$107,G$1,FALSE),"")</f>
        <v/>
      </c>
      <c r="H117" s="10" t="str">
        <f>IFERROR(VLOOKUP($B117,手順2!$A$12:$T$107,H$1,FALSE),"")&amp;IFERROR(VLOOKUP($B117,手順3!$A$12:$U$107,H$1,FALSE),"")</f>
        <v/>
      </c>
      <c r="I117" s="10" t="str">
        <f>IFERROR(VLOOKUP($B117,手順2!$A$12:$T$107,I$1,FALSE),"")&amp;IFERROR(VLOOKUP($B117,手順3!$A$12:$U$107,I$1,FALSE),"")</f>
        <v/>
      </c>
      <c r="J117" s="88" t="str">
        <f>IFERROR(VLOOKUP($B117,手順2!$A$12:$P$107,J$1,FALSE),"")&amp;IFERROR(VLOOKUP($B117,手順3!$A$12:$U$107,J$1,FALSE),"")</f>
        <v/>
      </c>
      <c r="K117" s="141" t="str">
        <f>IF(J117="","",IF(IFERROR(VLOOKUP($B117,手順2!$A$12:$P$107,K$1,FALSE),"")&amp;IFERROR(VLOOKUP($B117,手順3!$A$12:$U$107,K$1,FALSE),"")="",0,IFERROR(VLOOKUP($B117,手順2!$A$12:$P$107,K$1,FALSE),"")&amp;IFERROR(VLOOKUP($B117,手順3!$A$12:$U$107,K$1,FALSE),"")))</f>
        <v/>
      </c>
      <c r="L117" s="141" t="str">
        <f>IF(K117="","",IF(IFERROR(VLOOKUP($B117,手順2!$A$12:$P$107,L$1,FALSE),"")&amp;IFERROR(VLOOKUP($B117,手順3!$A$12:$U$107,L$1,FALSE),"")="",0,IFERROR(VLOOKUP($B117,手順2!$A$12:$P$107,L$1,FALSE),"")&amp;IFERROR(VLOOKUP($B117,手順3!$A$12:$U$107,L$1,FALSE),"")))</f>
        <v/>
      </c>
      <c r="M117" s="141" t="str">
        <f>IF(L117="","",IF(IFERROR(VLOOKUP($B117,手順2!$A$12:$P$107,M$1,FALSE),"")&amp;IFERROR(VLOOKUP($B117,手順3!$A$12:$U$107,M$1,FALSE),"")="",0,IFERROR(VLOOKUP($B117,手順2!$A$12:$P$107,M$1,FALSE),"")&amp;IFERROR(VLOOKUP($B117,手順3!$A$12:$U$107,M$1,FALSE),"")))</f>
        <v/>
      </c>
      <c r="N117" s="88" t="str">
        <f>IFERROR(VLOOKUP($B117,手順2!$A$12:$P$107,N$1,FALSE),"")&amp;IFERROR(VLOOKUP($B117,手順3!$A$12:$U$107,N$1,FALSE),"")</f>
        <v/>
      </c>
      <c r="O117" s="141" t="str">
        <f>IF(N117="","",IF(IFERROR(VLOOKUP($B117,手順2!$A$12:$P$107,O$1,FALSE),"")&amp;IFERROR(VLOOKUP($B117,手順3!$A$12:$U$107,O$1,FALSE),"")="",0,IFERROR(VLOOKUP($B117,手順2!$A$12:$P$107,O$1,FALSE),"")&amp;IFERROR(VLOOKUP($B117,手順3!$A$12:$U$107,O$1,FALSE),"")))</f>
        <v/>
      </c>
      <c r="P117" s="141" t="str">
        <f>IF(O117="","",IF(IFERROR(VLOOKUP($B117,手順2!$A$12:$P$107,P$1,FALSE),"")&amp;IFERROR(VLOOKUP($B117,手順3!$A$12:$U$107,P$1,FALSE),"")="",0,IFERROR(VLOOKUP($B117,手順2!$A$12:$P$107,P$1,FALSE),"")&amp;IFERROR(VLOOKUP($B117,手順3!$A$12:$U$107,P$1,FALSE),"")))</f>
        <v/>
      </c>
      <c r="Q117" s="141" t="str">
        <f>IF(P117="","",IF(IFERROR(VLOOKUP($B117,手順2!$A$12:$P$107,Q$1,FALSE),"")&amp;IFERROR(VLOOKUP($B117,手順3!$A$12:$U$107,Q$1,FALSE),"")="",0,IFERROR(VLOOKUP($B117,手順2!$A$12:$P$107,Q$1,FALSE),"")&amp;IFERROR(VLOOKUP($B117,手順3!$A$12:$U$107,Q$1,FALSE),"")))</f>
        <v/>
      </c>
      <c r="R117" s="88" t="str">
        <f>IFERROR(VLOOKUP($B117,手順2!$A$12:$Q$107,R$1,FALSE),"")&amp;IFERROR(VLOOKUP($B117,手順3!$A$12:$U$107,R$1,FALSE),"")</f>
        <v/>
      </c>
      <c r="S117" s="119"/>
      <c r="T117" s="119"/>
      <c r="U117" s="119"/>
      <c r="Z117"/>
    </row>
    <row r="118" spans="1:26" x14ac:dyDescent="0.4">
      <c r="A118">
        <v>101</v>
      </c>
      <c r="B118" t="str">
        <f>IFERROR(IF(B117=手順3!$A$11,"",IF(B117&lt;=100,IF(手順2!A112=手順５!A118,手順５!A118,手順3!$A$12),B117+1)),"")</f>
        <v/>
      </c>
      <c r="C118" s="10" t="str">
        <f>IFERROR(VLOOKUP($B118,手順2!$A$12:$T$107,C$1,FALSE),"")&amp;IFERROR(VLOOKUP($B118,手順3!$A$12:$U$107,C$1,FALSE),"")</f>
        <v/>
      </c>
      <c r="D118" s="10" t="str">
        <f>IFERROR(VLOOKUP($B118,手順2!$A$12:$T$107,D$1,FALSE),"")&amp;IFERROR(VLOOKUP($B118,手順3!$A$12:$U$107,D$1,FALSE),"")</f>
        <v/>
      </c>
      <c r="E118" s="10" t="str">
        <f>IFERROR(VLOOKUP($B118,手順2!$A$12:$T$107,E$1,FALSE),"")&amp;IFERROR(VLOOKUP($B118,手順3!$A$12:$U$107,E$1,FALSE),"")</f>
        <v/>
      </c>
      <c r="F118" s="10" t="str">
        <f>IFERROR(VLOOKUP($B118,手順2!$A$12:$T$107,F$1,FALSE),"")&amp;IFERROR(VLOOKUP($B118,手順3!$A$12:$U$107,F$1,FALSE),"")</f>
        <v/>
      </c>
      <c r="G118" s="10" t="str">
        <f>IFERROR(VLOOKUP($B118,手順2!$A$12:$T$107,G$1,FALSE),"")&amp;IFERROR(VLOOKUP($B118,手順3!$A$12:$U$107,G$1,FALSE),"")</f>
        <v/>
      </c>
      <c r="H118" s="10" t="str">
        <f>IFERROR(VLOOKUP($B118,手順2!$A$12:$T$107,H$1,FALSE),"")&amp;IFERROR(VLOOKUP($B118,手順3!$A$12:$U$107,H$1,FALSE),"")</f>
        <v/>
      </c>
      <c r="I118" s="10" t="str">
        <f>IFERROR(VLOOKUP($B118,手順2!$A$12:$T$107,I$1,FALSE),"")&amp;IFERROR(VLOOKUP($B118,手順3!$A$12:$U$107,I$1,FALSE),"")</f>
        <v/>
      </c>
      <c r="J118" s="88" t="str">
        <f>IFERROR(VLOOKUP($B118,手順2!$A$12:$P$107,J$1,FALSE),"")&amp;IFERROR(VLOOKUP($B118,手順3!$A$12:$U$107,J$1,FALSE),"")</f>
        <v/>
      </c>
      <c r="K118" s="141" t="str">
        <f>IF(J118="","",IF(IFERROR(VLOOKUP($B118,手順2!$A$12:$P$107,K$1,FALSE),"")&amp;IFERROR(VLOOKUP($B118,手順3!$A$12:$U$107,K$1,FALSE),"")="",0,IFERROR(VLOOKUP($B118,手順2!$A$12:$P$107,K$1,FALSE),"")&amp;IFERROR(VLOOKUP($B118,手順3!$A$12:$U$107,K$1,FALSE),"")))</f>
        <v/>
      </c>
      <c r="L118" s="141" t="str">
        <f>IF(K118="","",IF(IFERROR(VLOOKUP($B118,手順2!$A$12:$P$107,L$1,FALSE),"")&amp;IFERROR(VLOOKUP($B118,手順3!$A$12:$U$107,L$1,FALSE),"")="",0,IFERROR(VLOOKUP($B118,手順2!$A$12:$P$107,L$1,FALSE),"")&amp;IFERROR(VLOOKUP($B118,手順3!$A$12:$U$107,L$1,FALSE),"")))</f>
        <v/>
      </c>
      <c r="M118" s="141" t="str">
        <f>IF(L118="","",IF(IFERROR(VLOOKUP($B118,手順2!$A$12:$P$107,M$1,FALSE),"")&amp;IFERROR(VLOOKUP($B118,手順3!$A$12:$U$107,M$1,FALSE),"")="",0,IFERROR(VLOOKUP($B118,手順2!$A$12:$P$107,M$1,FALSE),"")&amp;IFERROR(VLOOKUP($B118,手順3!$A$12:$U$107,M$1,FALSE),"")))</f>
        <v/>
      </c>
      <c r="N118" s="88" t="str">
        <f>IFERROR(VLOOKUP($B118,手順2!$A$12:$P$107,N$1,FALSE),"")&amp;IFERROR(VLOOKUP($B118,手順3!$A$12:$U$107,N$1,FALSE),"")</f>
        <v/>
      </c>
      <c r="O118" s="141" t="str">
        <f>IF(N118="","",IF(IFERROR(VLOOKUP($B118,手順2!$A$12:$P$107,O$1,FALSE),"")&amp;IFERROR(VLOOKUP($B118,手順3!$A$12:$U$107,O$1,FALSE),"")="",0,IFERROR(VLOOKUP($B118,手順2!$A$12:$P$107,O$1,FALSE),"")&amp;IFERROR(VLOOKUP($B118,手順3!$A$12:$U$107,O$1,FALSE),"")))</f>
        <v/>
      </c>
      <c r="P118" s="141" t="str">
        <f>IF(O118="","",IF(IFERROR(VLOOKUP($B118,手順2!$A$12:$P$107,P$1,FALSE),"")&amp;IFERROR(VLOOKUP($B118,手順3!$A$12:$U$107,P$1,FALSE),"")="",0,IFERROR(VLOOKUP($B118,手順2!$A$12:$P$107,P$1,FALSE),"")&amp;IFERROR(VLOOKUP($B118,手順3!$A$12:$U$107,P$1,FALSE),"")))</f>
        <v/>
      </c>
      <c r="Q118" s="141" t="str">
        <f>IF(P118="","",IF(IFERROR(VLOOKUP($B118,手順2!$A$12:$P$107,Q$1,FALSE),"")&amp;IFERROR(VLOOKUP($B118,手順3!$A$12:$U$107,Q$1,FALSE),"")="",0,IFERROR(VLOOKUP($B118,手順2!$A$12:$P$107,Q$1,FALSE),"")&amp;IFERROR(VLOOKUP($B118,手順3!$A$12:$U$107,Q$1,FALSE),"")))</f>
        <v/>
      </c>
      <c r="R118" s="88" t="str">
        <f>IFERROR(VLOOKUP($B118,手順2!$A$12:$Q$107,R$1,FALSE),"")&amp;IFERROR(VLOOKUP($B118,手順3!$A$12:$U$107,R$1,FALSE),"")</f>
        <v/>
      </c>
      <c r="S118" s="119"/>
      <c r="T118" s="119"/>
      <c r="U118" s="119"/>
      <c r="Z118"/>
    </row>
  </sheetData>
  <sheetProtection sheet="1" objects="1" scenarios="1"/>
  <mergeCells count="36">
    <mergeCell ref="W19:Y19"/>
    <mergeCell ref="Q9:R9"/>
    <mergeCell ref="Q10:R10"/>
    <mergeCell ref="Q11:R11"/>
    <mergeCell ref="Q12:R12"/>
    <mergeCell ref="Q13:R13"/>
    <mergeCell ref="T16:V16"/>
    <mergeCell ref="Q14:R14"/>
    <mergeCell ref="S14:U14"/>
    <mergeCell ref="C12:E12"/>
    <mergeCell ref="F12:H12"/>
    <mergeCell ref="K11:M11"/>
    <mergeCell ref="K12:M12"/>
    <mergeCell ref="W16:Y16"/>
    <mergeCell ref="D16:E16"/>
    <mergeCell ref="F16:G16"/>
    <mergeCell ref="H16:H17"/>
    <mergeCell ref="I16:I17"/>
    <mergeCell ref="N16:Q16"/>
    <mergeCell ref="J16:M16"/>
    <mergeCell ref="C2:V2"/>
    <mergeCell ref="T20:V20"/>
    <mergeCell ref="C9:E9"/>
    <mergeCell ref="F9:H9"/>
    <mergeCell ref="C10:E10"/>
    <mergeCell ref="F10:H10"/>
    <mergeCell ref="C7:U7"/>
    <mergeCell ref="K9:M9"/>
    <mergeCell ref="K10:M10"/>
    <mergeCell ref="N9:O9"/>
    <mergeCell ref="N10:O10"/>
    <mergeCell ref="C11:E11"/>
    <mergeCell ref="F11:H11"/>
    <mergeCell ref="N11:O11"/>
    <mergeCell ref="N12:O12"/>
    <mergeCell ref="C16:C17"/>
  </mergeCells>
  <phoneticPr fontId="2"/>
  <pageMargins left="0.51181102362204722" right="0.51181102362204722" top="0.74803149606299213" bottom="0.74803149606299213" header="0.31496062992125984" footer="0.31496062992125984"/>
  <pageSetup paperSize="9" scale="60" orientation="portrait" r:id="rId1"/>
  <headerFooter>
    <oddHeader>&amp;R&amp;P</oddHeader>
  </headerFooter>
  <colBreaks count="1" manualBreakCount="1">
    <brk id="25" max="1048575" man="1"/>
  </colBreaks>
  <ignoredErrors>
    <ignoredError sqref="N18:N1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M39"/>
  <sheetViews>
    <sheetView workbookViewId="0">
      <selection activeCell="A2" sqref="A2"/>
    </sheetView>
  </sheetViews>
  <sheetFormatPr defaultRowHeight="18.75" x14ac:dyDescent="0.4"/>
  <cols>
    <col min="1" max="1" width="21.25" bestFit="1" customWidth="1"/>
    <col min="2" max="2" width="9.125" bestFit="1" customWidth="1"/>
    <col min="3" max="3" width="4" bestFit="1" customWidth="1"/>
    <col min="7" max="7" width="20.75" bestFit="1" customWidth="1"/>
    <col min="11" max="11" width="20.75" bestFit="1" customWidth="1"/>
  </cols>
  <sheetData>
    <row r="1" spans="1:13" ht="19.5" x14ac:dyDescent="0.4">
      <c r="A1" s="1" t="s">
        <v>249</v>
      </c>
      <c r="B1" s="1"/>
      <c r="C1" s="1"/>
      <c r="G1" s="1"/>
      <c r="H1" s="1"/>
      <c r="I1" s="1"/>
      <c r="K1" s="1"/>
      <c r="L1" s="1"/>
      <c r="M1" s="1"/>
    </row>
    <row r="2" spans="1:13" ht="19.5" x14ac:dyDescent="0.4">
      <c r="A2" s="1" t="s">
        <v>250</v>
      </c>
      <c r="B2" s="1" t="s">
        <v>251</v>
      </c>
      <c r="C2" s="1">
        <v>2</v>
      </c>
      <c r="G2" s="1"/>
      <c r="H2" s="1"/>
      <c r="I2" s="1"/>
      <c r="K2" s="1"/>
      <c r="L2" s="1"/>
      <c r="M2" s="1"/>
    </row>
    <row r="3" spans="1:13" ht="19.5" x14ac:dyDescent="0.4">
      <c r="A3" s="1" t="s">
        <v>254</v>
      </c>
      <c r="B3" s="1" t="s">
        <v>255</v>
      </c>
      <c r="C3" s="1">
        <v>33</v>
      </c>
      <c r="G3" s="1"/>
      <c r="H3" s="1"/>
      <c r="I3" s="1"/>
      <c r="K3" s="1"/>
      <c r="L3" s="1"/>
      <c r="M3" s="1"/>
    </row>
    <row r="4" spans="1:13" ht="19.5" x14ac:dyDescent="0.4">
      <c r="A4" s="1" t="s">
        <v>252</v>
      </c>
      <c r="B4" s="1" t="s">
        <v>253</v>
      </c>
      <c r="C4" s="1">
        <v>34</v>
      </c>
      <c r="G4" s="1"/>
      <c r="H4" s="1"/>
      <c r="I4" s="1"/>
      <c r="K4" s="1"/>
      <c r="L4" s="1"/>
      <c r="M4" s="1"/>
    </row>
    <row r="5" spans="1:13" ht="19.5" x14ac:dyDescent="0.4">
      <c r="A5" s="1" t="s">
        <v>256</v>
      </c>
      <c r="B5" s="1" t="s">
        <v>257</v>
      </c>
      <c r="C5" s="1">
        <v>71</v>
      </c>
      <c r="G5" s="1"/>
      <c r="H5" s="1"/>
      <c r="I5" s="1"/>
      <c r="K5" s="1"/>
      <c r="L5" s="1"/>
      <c r="M5" s="1"/>
    </row>
    <row r="6" spans="1:13" ht="19.5" x14ac:dyDescent="0.4">
      <c r="A6" s="1" t="s">
        <v>258</v>
      </c>
      <c r="B6" s="1" t="s">
        <v>259</v>
      </c>
      <c r="C6" s="1">
        <v>73</v>
      </c>
      <c r="G6" s="1"/>
      <c r="H6" s="1"/>
      <c r="I6" s="1"/>
      <c r="K6" s="1"/>
      <c r="L6" s="1"/>
      <c r="M6" s="1"/>
    </row>
    <row r="7" spans="1:13" ht="19.5" x14ac:dyDescent="0.4">
      <c r="A7" s="1" t="s">
        <v>260</v>
      </c>
      <c r="B7" s="1" t="s">
        <v>261</v>
      </c>
      <c r="C7" s="1">
        <v>81</v>
      </c>
      <c r="G7" s="1"/>
      <c r="H7" s="1"/>
      <c r="I7" s="1"/>
      <c r="K7" s="1"/>
      <c r="L7" s="1"/>
      <c r="M7" s="1"/>
    </row>
    <row r="8" spans="1:13" ht="19.5" x14ac:dyDescent="0.4">
      <c r="A8" s="1" t="s">
        <v>262</v>
      </c>
      <c r="B8" s="1" t="s">
        <v>263</v>
      </c>
      <c r="C8" s="1">
        <v>82</v>
      </c>
      <c r="G8" s="1"/>
      <c r="H8" s="1"/>
      <c r="I8" s="1"/>
      <c r="K8" s="1"/>
      <c r="L8" s="1"/>
      <c r="M8" s="1"/>
    </row>
    <row r="9" spans="1:13" ht="19.5" x14ac:dyDescent="0.4">
      <c r="A9" s="1" t="s">
        <v>264</v>
      </c>
      <c r="B9" s="1" t="s">
        <v>265</v>
      </c>
      <c r="C9" s="1">
        <v>92</v>
      </c>
      <c r="G9" s="1"/>
      <c r="H9" s="1"/>
      <c r="I9" s="1"/>
      <c r="K9" s="1"/>
      <c r="L9" s="1"/>
      <c r="M9" s="1"/>
    </row>
    <row r="10" spans="1:13" ht="19.5" x14ac:dyDescent="0.4">
      <c r="A10" s="1" t="s">
        <v>266</v>
      </c>
      <c r="B10" s="1" t="s">
        <v>267</v>
      </c>
      <c r="C10" s="1">
        <v>11</v>
      </c>
      <c r="G10" s="1"/>
      <c r="H10" s="1"/>
      <c r="I10" s="1"/>
      <c r="K10" s="1"/>
      <c r="L10" s="1"/>
      <c r="M10" s="1"/>
    </row>
    <row r="11" spans="1:13" ht="19.5" x14ac:dyDescent="0.4">
      <c r="A11" s="1"/>
      <c r="B11" s="1"/>
      <c r="C11" s="1"/>
      <c r="G11" s="1"/>
      <c r="H11" s="1"/>
      <c r="I11" s="1"/>
      <c r="K11" s="1"/>
      <c r="L11" s="1"/>
      <c r="M11" s="1"/>
    </row>
    <row r="12" spans="1:13" ht="19.5" x14ac:dyDescent="0.4">
      <c r="A12" s="1"/>
      <c r="B12" s="1"/>
      <c r="C12" s="1"/>
      <c r="G12" s="1"/>
      <c r="H12" s="1"/>
      <c r="I12" s="1"/>
      <c r="K12" s="1"/>
      <c r="L12" s="1"/>
      <c r="M12" s="1"/>
    </row>
    <row r="13" spans="1:13" ht="19.5" x14ac:dyDescent="0.4">
      <c r="A13" s="1" t="s">
        <v>268</v>
      </c>
      <c r="B13" s="1"/>
      <c r="C13" s="1"/>
      <c r="G13" s="1"/>
      <c r="H13" s="1"/>
      <c r="I13" s="1"/>
      <c r="K13" s="1"/>
      <c r="L13" s="1"/>
      <c r="M13" s="1"/>
    </row>
    <row r="14" spans="1:13" ht="19.5" x14ac:dyDescent="0.4">
      <c r="A14" s="1" t="s">
        <v>269</v>
      </c>
      <c r="B14" s="1" t="s">
        <v>251</v>
      </c>
      <c r="C14" s="1">
        <v>2</v>
      </c>
      <c r="G14" s="1"/>
      <c r="H14" s="1"/>
      <c r="I14" s="1"/>
      <c r="K14" s="1"/>
      <c r="L14" s="1"/>
      <c r="M14" s="1"/>
    </row>
    <row r="15" spans="1:13" ht="19.5" x14ac:dyDescent="0.4">
      <c r="A15" s="1" t="s">
        <v>272</v>
      </c>
      <c r="B15" s="1" t="s">
        <v>273</v>
      </c>
      <c r="C15" s="1">
        <v>43</v>
      </c>
      <c r="G15" s="1"/>
      <c r="H15" s="1"/>
      <c r="I15" s="1"/>
      <c r="K15" s="1"/>
      <c r="L15" s="1"/>
      <c r="M15" s="1"/>
    </row>
    <row r="16" spans="1:13" ht="19.5" x14ac:dyDescent="0.4">
      <c r="A16" s="1" t="s">
        <v>270</v>
      </c>
      <c r="B16" s="1" t="s">
        <v>271</v>
      </c>
      <c r="C16" s="1">
        <v>44</v>
      </c>
      <c r="G16" s="1"/>
      <c r="H16" s="1"/>
      <c r="I16" s="1"/>
      <c r="K16" s="1"/>
      <c r="L16" s="1"/>
      <c r="M16" s="1"/>
    </row>
    <row r="17" spans="1:13" ht="19.5" x14ac:dyDescent="0.4">
      <c r="A17" s="1" t="s">
        <v>274</v>
      </c>
      <c r="B17" s="1" t="s">
        <v>257</v>
      </c>
      <c r="C17" s="1">
        <v>71</v>
      </c>
      <c r="G17" s="1"/>
      <c r="H17" s="1"/>
      <c r="I17" s="1"/>
      <c r="K17" s="1"/>
      <c r="L17" s="1"/>
      <c r="M17" s="1"/>
    </row>
    <row r="18" spans="1:13" ht="19.5" x14ac:dyDescent="0.4">
      <c r="A18" s="1" t="s">
        <v>275</v>
      </c>
      <c r="B18" s="1" t="s">
        <v>259</v>
      </c>
      <c r="C18" s="1">
        <v>73</v>
      </c>
      <c r="G18" s="1"/>
      <c r="H18" s="1"/>
      <c r="I18" s="1"/>
      <c r="K18" s="1"/>
      <c r="L18" s="1"/>
      <c r="M18" s="1"/>
    </row>
    <row r="19" spans="1:13" ht="19.5" x14ac:dyDescent="0.4">
      <c r="A19" s="1" t="s">
        <v>276</v>
      </c>
      <c r="B19" s="1" t="s">
        <v>277</v>
      </c>
      <c r="C19" s="1">
        <v>84</v>
      </c>
      <c r="G19" s="1"/>
      <c r="H19" s="1"/>
      <c r="I19" s="1"/>
      <c r="K19" s="1"/>
      <c r="L19" s="1"/>
      <c r="M19" s="1"/>
    </row>
    <row r="20" spans="1:13" ht="19.5" x14ac:dyDescent="0.4">
      <c r="A20" s="1" t="s">
        <v>278</v>
      </c>
      <c r="B20" s="1" t="s">
        <v>279</v>
      </c>
      <c r="C20" s="1">
        <v>93</v>
      </c>
      <c r="G20" s="1"/>
      <c r="H20" s="1"/>
      <c r="I20" s="1"/>
      <c r="K20" s="1"/>
      <c r="L20" s="1"/>
      <c r="M20" s="1"/>
    </row>
    <row r="21" spans="1:13" ht="19.5" x14ac:dyDescent="0.4">
      <c r="A21" s="1" t="s">
        <v>280</v>
      </c>
      <c r="B21" s="1" t="s">
        <v>281</v>
      </c>
      <c r="C21" s="1">
        <v>10</v>
      </c>
      <c r="G21" s="1"/>
      <c r="H21" s="1"/>
      <c r="I21" s="1"/>
      <c r="K21" s="1"/>
      <c r="L21" s="1"/>
      <c r="M21" s="1"/>
    </row>
    <row r="22" spans="1:13" ht="19.5" x14ac:dyDescent="0.4">
      <c r="A22" s="1"/>
      <c r="B22" s="1"/>
      <c r="C22" s="1"/>
      <c r="G22" s="1"/>
      <c r="H22" s="1"/>
      <c r="I22" s="1"/>
      <c r="K22" s="1"/>
      <c r="L22" s="1"/>
      <c r="M22" s="1"/>
    </row>
    <row r="23" spans="1:13" ht="19.5" x14ac:dyDescent="0.4">
      <c r="A23" s="1"/>
      <c r="B23" s="1"/>
      <c r="C23" s="1"/>
      <c r="G23" s="1"/>
      <c r="H23" s="1"/>
      <c r="I23" s="1"/>
      <c r="K23" s="1"/>
      <c r="L23" s="1"/>
      <c r="M23" s="1"/>
    </row>
    <row r="24" spans="1:13" ht="19.5" x14ac:dyDescent="0.4">
      <c r="A24" s="1"/>
      <c r="B24" s="1"/>
      <c r="C24" s="1"/>
      <c r="G24" s="1"/>
      <c r="H24" s="1"/>
      <c r="I24" s="1"/>
      <c r="K24" s="1"/>
      <c r="L24" s="1"/>
      <c r="M24" s="1"/>
    </row>
    <row r="25" spans="1:13" ht="19.5" x14ac:dyDescent="0.4">
      <c r="A25" s="1"/>
      <c r="B25" s="1"/>
      <c r="C25" s="1"/>
      <c r="G25" s="1"/>
      <c r="H25" s="1"/>
      <c r="I25" s="1"/>
      <c r="K25" s="1"/>
      <c r="L25" s="1"/>
      <c r="M25" s="1"/>
    </row>
    <row r="26" spans="1:13" ht="19.5" x14ac:dyDescent="0.4">
      <c r="A26" s="1"/>
      <c r="B26" s="1"/>
      <c r="C26" s="1"/>
      <c r="G26" s="1"/>
      <c r="H26" s="1"/>
      <c r="I26" s="1"/>
      <c r="K26" s="1"/>
      <c r="L26" s="1"/>
      <c r="M26" s="1"/>
    </row>
    <row r="27" spans="1:13" ht="19.5" x14ac:dyDescent="0.4">
      <c r="A27" s="1"/>
      <c r="B27" s="1"/>
      <c r="C27" s="1"/>
      <c r="G27" s="1"/>
      <c r="H27" s="1"/>
      <c r="I27" s="1"/>
      <c r="K27" s="1"/>
      <c r="L27" s="1"/>
      <c r="M27" s="1"/>
    </row>
    <row r="28" spans="1:13" ht="19.5" x14ac:dyDescent="0.4">
      <c r="A28" s="1"/>
      <c r="B28" s="1"/>
      <c r="C28" s="1"/>
      <c r="G28" s="1"/>
      <c r="H28" s="1"/>
      <c r="I28" s="1"/>
      <c r="K28" s="1"/>
      <c r="L28" s="1"/>
      <c r="M28" s="1"/>
    </row>
    <row r="29" spans="1:13" ht="19.5" x14ac:dyDescent="0.4">
      <c r="A29" s="1"/>
      <c r="B29" s="1"/>
      <c r="C29" s="1"/>
      <c r="G29" s="1"/>
      <c r="H29" s="1"/>
      <c r="I29" s="1"/>
      <c r="K29" s="1"/>
      <c r="L29" s="1"/>
      <c r="M29" s="1"/>
    </row>
    <row r="30" spans="1:13" ht="19.5" x14ac:dyDescent="0.4">
      <c r="A30" s="1"/>
      <c r="B30" s="1"/>
      <c r="C30" s="1"/>
      <c r="G30" s="1"/>
      <c r="H30" s="1"/>
      <c r="I30" s="1"/>
      <c r="K30" s="1"/>
      <c r="L30" s="1"/>
      <c r="M30" s="1"/>
    </row>
    <row r="31" spans="1:13" ht="19.5" x14ac:dyDescent="0.4">
      <c r="A31" s="1"/>
      <c r="B31" s="1"/>
      <c r="C31" s="1"/>
      <c r="G31" s="1"/>
      <c r="H31" s="1"/>
      <c r="I31" s="1"/>
      <c r="K31" s="1"/>
      <c r="L31" s="1"/>
      <c r="M31" s="1"/>
    </row>
    <row r="32" spans="1:13" ht="19.5" x14ac:dyDescent="0.4">
      <c r="A32" s="1"/>
      <c r="B32" s="1"/>
      <c r="C32" s="1"/>
      <c r="G32" s="1"/>
      <c r="H32" s="1"/>
      <c r="I32" s="1"/>
      <c r="K32" s="1"/>
      <c r="L32" s="1"/>
      <c r="M32" s="1"/>
    </row>
    <row r="33" spans="1:13" ht="19.5" x14ac:dyDescent="0.4">
      <c r="A33" s="1"/>
      <c r="B33" s="1"/>
      <c r="C33" s="1"/>
      <c r="G33" s="1"/>
      <c r="H33" s="1"/>
      <c r="I33" s="1"/>
      <c r="K33" s="1"/>
      <c r="L33" s="1"/>
      <c r="M33" s="1"/>
    </row>
    <row r="34" spans="1:13" ht="19.5" x14ac:dyDescent="0.4">
      <c r="A34" s="1"/>
      <c r="B34" s="1"/>
      <c r="C34" s="1"/>
    </row>
    <row r="35" spans="1:13" ht="19.5" x14ac:dyDescent="0.4">
      <c r="A35" s="1"/>
      <c r="B35" s="1"/>
      <c r="C35" s="1"/>
    </row>
    <row r="36" spans="1:13" ht="19.5" x14ac:dyDescent="0.4">
      <c r="A36" s="1"/>
      <c r="B36" s="1"/>
      <c r="C36" s="1"/>
    </row>
    <row r="37" spans="1:13" ht="19.5" x14ac:dyDescent="0.4">
      <c r="A37" s="1"/>
      <c r="B37" s="1"/>
      <c r="C37" s="1"/>
    </row>
    <row r="38" spans="1:13" ht="19.5" x14ac:dyDescent="0.4">
      <c r="A38" s="1"/>
      <c r="B38" s="1"/>
      <c r="C38" s="1"/>
    </row>
    <row r="39" spans="1:13" ht="19.5" x14ac:dyDescent="0.4">
      <c r="A39" s="1"/>
      <c r="B39" s="1"/>
      <c r="C39" s="1"/>
    </row>
  </sheetData>
  <sortState xmlns:xlrd2="http://schemas.microsoft.com/office/spreadsheetml/2017/richdata2" ref="A14:C20">
    <sortCondition ref="C14:C20"/>
  </sortState>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B4" sqref="B4"/>
    </sheetView>
  </sheetViews>
  <sheetFormatPr defaultRowHeight="13.5" x14ac:dyDescent="0.4"/>
  <cols>
    <col min="1" max="1" width="11.625" style="37" bestFit="1" customWidth="1"/>
    <col min="2" max="2" width="16.125" style="37" bestFit="1" customWidth="1"/>
    <col min="3" max="3" width="11.625" style="37" bestFit="1" customWidth="1"/>
    <col min="4" max="4" width="9.5" style="37" bestFit="1" customWidth="1"/>
    <col min="5" max="16384" width="9" style="37"/>
  </cols>
  <sheetData>
    <row r="1" spans="1:4" x14ac:dyDescent="0.4">
      <c r="A1" s="37" t="s">
        <v>23</v>
      </c>
      <c r="B1" s="37" t="s">
        <v>0</v>
      </c>
      <c r="C1" s="37" t="s">
        <v>28</v>
      </c>
      <c r="D1" s="37" t="s">
        <v>29</v>
      </c>
    </row>
    <row r="2" spans="1:4" x14ac:dyDescent="0.4">
      <c r="A2" s="37" t="str">
        <f>IF(B2="","",LEFT(B2,6))</f>
        <v>選択して下さ</v>
      </c>
      <c r="B2" s="37" t="str">
        <f>IF(手順1!E11="","",手順1!E11)</f>
        <v>選択して下さい</v>
      </c>
      <c r="C2" s="37" t="str">
        <f>IF(手順1!K12="","",手順1!K12)</f>
        <v/>
      </c>
      <c r="D2" s="37" t="str">
        <f>IF(手順1!M12="","",手順1!M12)</f>
        <v/>
      </c>
    </row>
    <row r="3" spans="1:4" x14ac:dyDescent="0.4">
      <c r="A3" s="37" t="str">
        <f>IF(C3="","",A2)</f>
        <v/>
      </c>
      <c r="B3" s="37" t="str">
        <f>IF(C3="","",B2)</f>
        <v/>
      </c>
      <c r="C3" s="37" t="str">
        <f>IF(手順1!K13="","",手順1!K13)</f>
        <v/>
      </c>
      <c r="D3" s="37" t="str">
        <f>IF(手順1!M13="","",手順1!M13)</f>
        <v/>
      </c>
    </row>
    <row r="4" spans="1:4" x14ac:dyDescent="0.4">
      <c r="A4" s="37" t="str">
        <f t="shared" ref="A4:A5" si="0">IF(C4="","",A3)</f>
        <v/>
      </c>
      <c r="B4" s="37" t="str">
        <f t="shared" ref="B4:B5" si="1">IF(C4="","",B3)</f>
        <v/>
      </c>
      <c r="C4" s="37" t="str">
        <f>IF(手順1!K14="","",手順1!K14)</f>
        <v/>
      </c>
      <c r="D4" s="37" t="str">
        <f>IF(手順1!M14="","",手順1!M14)</f>
        <v/>
      </c>
    </row>
    <row r="5" spans="1:4" x14ac:dyDescent="0.4">
      <c r="A5" s="37" t="str">
        <f t="shared" si="0"/>
        <v/>
      </c>
      <c r="B5" s="37" t="str">
        <f t="shared" si="1"/>
        <v/>
      </c>
      <c r="C5" s="37" t="str">
        <f>IF(手順1!K15="","",手順1!K15)</f>
        <v/>
      </c>
      <c r="D5" s="37" t="str">
        <f>IF(手順1!M15="","",手順1!M15)</f>
        <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J2"/>
  <sheetViews>
    <sheetView workbookViewId="0">
      <selection activeCell="J3" sqref="J3"/>
    </sheetView>
  </sheetViews>
  <sheetFormatPr defaultRowHeight="13.5" x14ac:dyDescent="0.4"/>
  <cols>
    <col min="1" max="1" width="11.625" style="37" bestFit="1" customWidth="1"/>
    <col min="2" max="2" width="16.125" style="37" bestFit="1" customWidth="1"/>
    <col min="3" max="4" width="11.625" style="37" bestFit="1" customWidth="1"/>
    <col min="5" max="5" width="15" style="37" bestFit="1" customWidth="1"/>
    <col min="6" max="6" width="6.5" style="37" bestFit="1" customWidth="1"/>
    <col min="7" max="16384" width="9" style="37"/>
  </cols>
  <sheetData>
    <row r="1" spans="1:10" x14ac:dyDescent="0.4">
      <c r="A1" s="37" t="s">
        <v>23</v>
      </c>
      <c r="B1" s="37" t="s">
        <v>0</v>
      </c>
      <c r="C1" s="37" t="s">
        <v>26</v>
      </c>
      <c r="D1" s="37" t="s">
        <v>27</v>
      </c>
      <c r="E1" s="37" t="s">
        <v>24</v>
      </c>
      <c r="F1" s="37" t="s">
        <v>25</v>
      </c>
      <c r="G1" s="37" t="s">
        <v>40</v>
      </c>
      <c r="H1" s="37" t="s">
        <v>43</v>
      </c>
      <c r="I1" s="37" t="s">
        <v>341</v>
      </c>
      <c r="J1" s="37" t="s">
        <v>342</v>
      </c>
    </row>
    <row r="2" spans="1:10" x14ac:dyDescent="0.4">
      <c r="A2" s="37" t="str">
        <f>IF(B2="","",LEFT(B2,6))</f>
        <v>選択して下さ</v>
      </c>
      <c r="B2" s="37" t="str">
        <f>IF(手順1!E11="","",手順1!E11)</f>
        <v>選択して下さい</v>
      </c>
      <c r="C2" s="37" t="str">
        <f>IF(手順1!E12="","",手順1!E12)</f>
        <v>一般・高校</v>
      </c>
      <c r="D2" s="37" t="str">
        <f>IF(手順1!E13="","",手順1!E13)</f>
        <v/>
      </c>
      <c r="E2" s="37" t="str">
        <f>IF(手順1!E14="","",手順1!E14)</f>
        <v/>
      </c>
      <c r="F2" s="37">
        <f>手順５!S14</f>
        <v>0</v>
      </c>
      <c r="G2" s="37">
        <f>手順５!S10</f>
        <v>0</v>
      </c>
      <c r="H2" s="37">
        <f>手順５!S11</f>
        <v>0</v>
      </c>
      <c r="I2" s="37">
        <f>手順2!Z9+手順2!AA9</f>
        <v>0</v>
      </c>
      <c r="J2" s="37">
        <f>手順3!Z9+手順3!AA9</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はじめに</vt:lpstr>
      <vt:lpstr>手順1</vt:lpstr>
      <vt:lpstr>手順2</vt:lpstr>
      <vt:lpstr>手順3</vt:lpstr>
      <vt:lpstr>手順４</vt:lpstr>
      <vt:lpstr>手順５</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2022-12-21T04:02:45Z</cp:lastPrinted>
  <dcterms:created xsi:type="dcterms:W3CDTF">2022-10-07T23:44:38Z</dcterms:created>
  <dcterms:modified xsi:type="dcterms:W3CDTF">2025-08-26T08:27:31Z</dcterms:modified>
</cp:coreProperties>
</file>