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4_兵庫リレー\兵庫ﾘﾚｰ2025\2024_申込File\"/>
    </mc:Choice>
  </mc:AlternateContent>
  <xr:revisionPtr revIDLastSave="0" documentId="13_ncr:1_{61B17BE7-E30C-4B36-802E-A3A6C500CF2F}" xr6:coauthVersionLast="47" xr6:coauthVersionMax="47" xr10:uidLastSave="{00000000-0000-0000-0000-000000000000}"/>
  <bookViews>
    <workbookView xWindow="-108" yWindow="-108" windowWidth="23256" windowHeight="12456" activeTab="1" xr2:uid="{4D2F67A4-3CD2-4802-B403-90A0123747A1}"/>
  </bookViews>
  <sheets>
    <sheet name="注意事項" sheetId="5" r:id="rId1"/>
    <sheet name="男子申込" sheetId="2" r:id="rId2"/>
    <sheet name="女子申込" sheetId="9" r:id="rId3"/>
  </sheets>
  <externalReferences>
    <externalReference r:id="rId4"/>
    <externalReference r:id="rId5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G_code">#REF!</definedName>
    <definedName name="gun">[1]次年度一覧!$F$6:$H$51</definedName>
    <definedName name="_xlnm.Print_Area" localSheetId="2">女子申込!$A$2:$AB$30</definedName>
    <definedName name="_xlnm.Print_Area" localSheetId="1">男子申込!$A$2:$AB$30</definedName>
    <definedName name="_xlnm.Print_Titles" localSheetId="2">女子申込!$2:$15</definedName>
    <definedName name="_xlnm.Print_Titles" localSheetId="1">男子申込!$2:$15</definedName>
  </definedNames>
  <calcPr calcId="191029"/>
</workbook>
</file>

<file path=xl/calcChain.xml><?xml version="1.0" encoding="utf-8"?>
<calcChain xmlns="http://schemas.openxmlformats.org/spreadsheetml/2006/main">
  <c r="AI30" i="2" l="1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A16" i="2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I30" i="9"/>
  <c r="AH30" i="9"/>
  <c r="AI29" i="9"/>
  <c r="AH29" i="9"/>
  <c r="AI28" i="9"/>
  <c r="AH28" i="9"/>
  <c r="AI27" i="9"/>
  <c r="AH27" i="9"/>
  <c r="AI26" i="9"/>
  <c r="AH26" i="9"/>
  <c r="AI25" i="9"/>
  <c r="AH25" i="9"/>
  <c r="AI24" i="9"/>
  <c r="AH24" i="9"/>
  <c r="AI23" i="9"/>
  <c r="AH23" i="9"/>
  <c r="AI22" i="9"/>
  <c r="AH22" i="9"/>
  <c r="AI21" i="9"/>
  <c r="AH21" i="9"/>
  <c r="AI20" i="9"/>
  <c r="AH20" i="9"/>
  <c r="AI19" i="9"/>
  <c r="AH19" i="9"/>
  <c r="AI18" i="9"/>
  <c r="AH18" i="9"/>
  <c r="AI17" i="9"/>
  <c r="AH17" i="9"/>
  <c r="AI16" i="9"/>
  <c r="AH16" i="9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N17" i="2"/>
  <c r="AN16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30" i="9"/>
  <c r="AB30" i="9" s="1"/>
  <c r="AG29" i="9"/>
  <c r="AB29" i="9" s="1"/>
  <c r="AG28" i="9"/>
  <c r="AB28" i="9" s="1"/>
  <c r="AG27" i="9"/>
  <c r="AB27" i="9" s="1"/>
  <c r="AG26" i="9"/>
  <c r="AB26" i="9" s="1"/>
  <c r="AG25" i="9"/>
  <c r="AB25" i="9" s="1"/>
  <c r="AG24" i="9"/>
  <c r="AB24" i="9" s="1"/>
  <c r="AG23" i="9"/>
  <c r="AB23" i="9" s="1"/>
  <c r="AG22" i="9"/>
  <c r="AB22" i="9"/>
  <c r="AG21" i="9"/>
  <c r="AG20" i="9"/>
  <c r="AG19" i="9"/>
  <c r="AG18" i="9"/>
  <c r="AG17" i="9"/>
  <c r="AG16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P30" i="9"/>
  <c r="AO30" i="9"/>
  <c r="AP29" i="9"/>
  <c r="AO29" i="9"/>
  <c r="AP28" i="9"/>
  <c r="AO28" i="9"/>
  <c r="AP27" i="9"/>
  <c r="AO27" i="9"/>
  <c r="AP26" i="9"/>
  <c r="AO26" i="9"/>
  <c r="AP25" i="9"/>
  <c r="AO25" i="9"/>
  <c r="AP24" i="9"/>
  <c r="AO24" i="9"/>
  <c r="AP23" i="9"/>
  <c r="AO23" i="9"/>
  <c r="AP22" i="9"/>
  <c r="AO22" i="9"/>
  <c r="AP21" i="9"/>
  <c r="AO21" i="9"/>
  <c r="AP20" i="9"/>
  <c r="AO20" i="9"/>
  <c r="AP19" i="9"/>
  <c r="AO19" i="9"/>
  <c r="AP18" i="9"/>
  <c r="AO18" i="9"/>
  <c r="AP17" i="9"/>
  <c r="AO17" i="9"/>
  <c r="AE17" i="9" s="1"/>
  <c r="AP16" i="9"/>
  <c r="AO16" i="9"/>
  <c r="AE16" i="9" s="1"/>
  <c r="AF30" i="9"/>
  <c r="AF29" i="9"/>
  <c r="AK29" i="9" s="1"/>
  <c r="AF28" i="9"/>
  <c r="AK28" i="9" s="1"/>
  <c r="AF27" i="9"/>
  <c r="AC27" i="9" s="1"/>
  <c r="AF26" i="9"/>
  <c r="AK26" i="9" s="1"/>
  <c r="AF25" i="9"/>
  <c r="AK25" i="9" s="1"/>
  <c r="AF24" i="9"/>
  <c r="AK24" i="9" s="1"/>
  <c r="AF23" i="9"/>
  <c r="AC23" i="9" s="1"/>
  <c r="AF22" i="9"/>
  <c r="AK22" i="9" s="1"/>
  <c r="AF21" i="9"/>
  <c r="AK21" i="9"/>
  <c r="AF20" i="9"/>
  <c r="AK20" i="9" s="1"/>
  <c r="AF19" i="9"/>
  <c r="AK19" i="9" s="1"/>
  <c r="AF18" i="9"/>
  <c r="AC18" i="9" s="1"/>
  <c r="AF17" i="9"/>
  <c r="AF16" i="9"/>
  <c r="AA16" i="9" s="1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E17" i="2" s="1"/>
  <c r="AO16" i="2"/>
  <c r="AE16" i="2"/>
  <c r="AF30" i="2"/>
  <c r="AA30" i="2" s="1"/>
  <c r="AC30" i="2" s="1"/>
  <c r="AF29" i="2"/>
  <c r="AA29" i="2" s="1"/>
  <c r="AC29" i="2" s="1"/>
  <c r="AF28" i="2"/>
  <c r="AK28" i="2" s="1"/>
  <c r="AF27" i="2"/>
  <c r="AK27" i="2" s="1"/>
  <c r="AF26" i="2"/>
  <c r="AA26" i="2" s="1"/>
  <c r="AC26" i="2" s="1"/>
  <c r="AF25" i="2"/>
  <c r="AA25" i="2" s="1"/>
  <c r="AC25" i="2" s="1"/>
  <c r="AF24" i="2"/>
  <c r="AK24" i="2" s="1"/>
  <c r="AF23" i="2"/>
  <c r="AA23" i="2" s="1"/>
  <c r="AC23" i="2" s="1"/>
  <c r="AF22" i="2"/>
  <c r="AK22" i="2" s="1"/>
  <c r="AF21" i="2"/>
  <c r="AK21" i="2" s="1"/>
  <c r="AF20" i="2"/>
  <c r="AK20" i="2"/>
  <c r="AF19" i="2"/>
  <c r="AA19" i="2" s="1"/>
  <c r="AC19" i="2" s="1"/>
  <c r="AF18" i="2"/>
  <c r="AK18" i="2" s="1"/>
  <c r="AF17" i="2"/>
  <c r="AA17" i="2" s="1"/>
  <c r="AF16" i="2"/>
  <c r="AK16" i="2" s="1"/>
  <c r="S30" i="9"/>
  <c r="AN30" i="9" s="1"/>
  <c r="S29" i="9"/>
  <c r="AN29" i="9" s="1"/>
  <c r="S28" i="9"/>
  <c r="AN28" i="9" s="1"/>
  <c r="S27" i="9"/>
  <c r="AN27" i="9" s="1"/>
  <c r="S26" i="9"/>
  <c r="AN26" i="9" s="1"/>
  <c r="S25" i="9"/>
  <c r="AN25" i="9" s="1"/>
  <c r="S24" i="9"/>
  <c r="AN24" i="9" s="1"/>
  <c r="S23" i="9"/>
  <c r="AN23" i="9" s="1"/>
  <c r="S22" i="9"/>
  <c r="AN22" i="9" s="1"/>
  <c r="S21" i="9"/>
  <c r="AN21" i="9" s="1"/>
  <c r="S20" i="9"/>
  <c r="AN20" i="9" s="1"/>
  <c r="S19" i="9"/>
  <c r="AN19" i="9" s="1"/>
  <c r="S18" i="9"/>
  <c r="AN18" i="9" s="1"/>
  <c r="AN17" i="9"/>
  <c r="AN16" i="9"/>
  <c r="E12" i="9"/>
  <c r="L12" i="9" s="1"/>
  <c r="E12" i="2"/>
  <c r="AM11" i="2" s="1"/>
  <c r="AA35" i="2"/>
  <c r="AC35" i="2" s="1"/>
  <c r="AA34" i="2"/>
  <c r="AC34" i="2" s="1"/>
  <c r="AA33" i="2"/>
  <c r="AC33" i="2" s="1"/>
  <c r="AA32" i="2"/>
  <c r="AC32" i="2" s="1"/>
  <c r="AA31" i="2"/>
  <c r="AC31" i="2" s="1"/>
  <c r="S35" i="2"/>
  <c r="S34" i="2"/>
  <c r="S33" i="2"/>
  <c r="S32" i="2"/>
  <c r="S31" i="2"/>
  <c r="S30" i="2"/>
  <c r="AN30" i="2" s="1"/>
  <c r="S29" i="2"/>
  <c r="AN29" i="2" s="1"/>
  <c r="S28" i="2"/>
  <c r="AN28" i="2" s="1"/>
  <c r="S27" i="2"/>
  <c r="AN27" i="2" s="1"/>
  <c r="S26" i="2"/>
  <c r="AN26" i="2" s="1"/>
  <c r="S25" i="2"/>
  <c r="AN25" i="2" s="1"/>
  <c r="S24" i="2"/>
  <c r="AN24" i="2" s="1"/>
  <c r="S23" i="2"/>
  <c r="AN23" i="2" s="1"/>
  <c r="S22" i="2"/>
  <c r="AN22" i="2" s="1"/>
  <c r="S21" i="2"/>
  <c r="AN21" i="2" s="1"/>
  <c r="S20" i="2"/>
  <c r="AN20" i="2" s="1"/>
  <c r="S19" i="2"/>
  <c r="AN19" i="2" s="1"/>
  <c r="S18" i="2"/>
  <c r="AN18" i="2" s="1"/>
  <c r="W12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16" i="9"/>
  <c r="E4" i="9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16" i="2"/>
  <c r="E9" i="9"/>
  <c r="AV11" i="2"/>
  <c r="AW11" i="2" s="1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E1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D31" i="2"/>
  <c r="AB31" i="2"/>
  <c r="AD32" i="2"/>
  <c r="AB32" i="2"/>
  <c r="AD33" i="2"/>
  <c r="AB33" i="2"/>
  <c r="AD34" i="2"/>
  <c r="AB34" i="2"/>
  <c r="AD35" i="2"/>
  <c r="AB35" i="2"/>
  <c r="I14" i="2"/>
  <c r="F9" i="9"/>
  <c r="I14" i="9"/>
  <c r="AU11" i="2"/>
  <c r="AT11" i="2"/>
  <c r="Y11" i="9"/>
  <c r="W11" i="9"/>
  <c r="T9" i="9"/>
  <c r="P9" i="9"/>
  <c r="B9" i="9"/>
  <c r="T7" i="9"/>
  <c r="P7" i="9"/>
  <c r="E7" i="9"/>
  <c r="AF11" i="9" s="1"/>
  <c r="J12" i="9"/>
  <c r="AR11" i="2" s="1"/>
  <c r="J12" i="2"/>
  <c r="AN11" i="2" s="1"/>
  <c r="AB35" i="9"/>
  <c r="AA35" i="9"/>
  <c r="AB34" i="9"/>
  <c r="AB33" i="9"/>
  <c r="AB32" i="9"/>
  <c r="AA32" i="9"/>
  <c r="AB31" i="9"/>
  <c r="AA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C7" i="9"/>
  <c r="J7" i="9"/>
  <c r="AJ11" i="2"/>
  <c r="AI11" i="2"/>
  <c r="AH11" i="2"/>
  <c r="AF11" i="2"/>
  <c r="AA18" i="2"/>
  <c r="AC18" i="2" s="1"/>
  <c r="B7" i="9"/>
  <c r="AG11" i="2"/>
  <c r="AC29" i="9"/>
  <c r="AA33" i="9"/>
  <c r="AA34" i="9"/>
  <c r="AK23" i="9"/>
  <c r="AC19" i="9"/>
  <c r="AC21" i="9"/>
  <c r="AC26" i="9"/>
  <c r="AA20" i="2"/>
  <c r="AC20" i="2" s="1"/>
  <c r="AK19" i="2"/>
  <c r="AK25" i="2"/>
  <c r="AC17" i="2" l="1"/>
  <c r="AC30" i="9"/>
  <c r="AC17" i="9"/>
  <c r="AC16" i="9"/>
  <c r="AK17" i="9"/>
  <c r="AK17" i="2"/>
  <c r="AC16" i="2"/>
  <c r="AA24" i="2"/>
  <c r="AC24" i="2" s="1"/>
  <c r="AC20" i="9"/>
  <c r="AK16" i="9"/>
  <c r="AK30" i="9"/>
  <c r="AA28" i="2"/>
  <c r="AC28" i="2" s="1"/>
  <c r="AA21" i="2"/>
  <c r="AC21" i="2" s="1"/>
  <c r="AK29" i="2"/>
  <c r="AA22" i="2"/>
  <c r="AC22" i="2" s="1"/>
  <c r="L12" i="2"/>
  <c r="P12" i="9" s="1"/>
  <c r="AS11" i="2"/>
  <c r="AK18" i="9"/>
  <c r="AK26" i="2"/>
  <c r="AC22" i="9"/>
  <c r="AC24" i="9"/>
  <c r="AK30" i="2"/>
  <c r="AA27" i="2"/>
  <c r="AC27" i="2" s="1"/>
  <c r="AC25" i="9"/>
  <c r="AC28" i="9"/>
  <c r="AQ11" i="2"/>
  <c r="AK23" i="2"/>
  <c r="AK27" i="9"/>
  <c r="AO11" i="2" l="1"/>
  <c r="P12" i="2"/>
  <c r="AK11" i="2" s="1"/>
  <c r="D12" i="9"/>
  <c r="AP11" i="2" s="1"/>
  <c r="D12" i="2"/>
  <c r="AL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E7" authorId="0" shapeId="0" xr:uid="{AC2C1C1E-A015-43AF-B841-F1AAFEBDA0F7}">
      <text>
        <r>
          <rPr>
            <b/>
            <sz val="9"/>
            <color indexed="81"/>
            <rFont val="MS P ゴシック"/>
            <family val="3"/>
            <charset val="128"/>
          </rPr>
          <t>登録団体名:
陸連登録略称</t>
        </r>
      </text>
    </comment>
    <comment ref="J7" authorId="0" shapeId="0" xr:uid="{031DCCF5-2B2F-400E-BA73-1423853FAB41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</t>
        </r>
      </text>
    </comment>
    <comment ref="X7" authorId="1" shapeId="0" xr:uid="{79733BE1-1E0F-4889-BBBC-BA564B5D08D9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5B51E9A7-1E19-4CB7-A34B-8F1338CD457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D9C7FA5F-7299-4338-A61E-1CD3C3AEFF97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P9" authorId="0" shapeId="0" xr:uid="{9A6E83F6-6C6C-4D84-B12D-07A052CE94FC}">
      <text>
        <r>
          <rPr>
            <b/>
            <sz val="9"/>
            <color indexed="81"/>
            <rFont val="MS P ゴシック"/>
            <family val="3"/>
            <charset val="128"/>
          </rPr>
          <t>連絡先電話:
***-***-****
－(ハイフン使用)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9" authorId="0" shapeId="0" xr:uid="{1D973DDD-8665-407A-A44B-6F11853422EA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プログラム編成時の問合わせに使用します。必ず記入ください。</t>
        </r>
      </text>
    </comment>
    <comment ref="B16" authorId="0" shapeId="0" xr:uid="{BD7E3BDF-2C23-4836-B78D-69803772DA13}">
      <text>
        <r>
          <rPr>
            <b/>
            <sz val="9"/>
            <color indexed="81"/>
            <rFont val="MS P ゴシック"/>
            <family val="3"/>
            <charset val="128"/>
          </rPr>
          <t>登録番号:</t>
        </r>
        <r>
          <rPr>
            <sz val="9"/>
            <color indexed="81"/>
            <rFont val="MS P ゴシック"/>
            <family val="3"/>
            <charset val="128"/>
          </rPr>
          <t xml:space="preserve">
新年度登録番号が未定の場合は2024年度の登録番号を入力
ない場合は空欄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J7" authorId="0" shapeId="0" xr:uid="{19A04F6A-DFDD-44DF-9E6B-040BEC942AF5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所属のフリガナを入力してください。
郡市区・小は不要です</t>
        </r>
      </text>
    </comment>
    <comment ref="X7" authorId="1" shapeId="0" xr:uid="{76195C7E-BDAF-4921-929B-0BF2CA641E85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25CB06A1-BB72-44ED-967B-7A9CB8FCEBF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21A2C132-868F-430F-9CDE-A8C9EB836C0D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T9" authorId="0" shapeId="0" xr:uid="{6428E826-451A-4F6B-9919-1FD0CA1C013A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プルグラム編成時の問合わせに使用します。
必ず記入ください。</t>
        </r>
      </text>
    </comment>
    <comment ref="B16" authorId="0" shapeId="0" xr:uid="{6BCD04DC-6BAE-49A7-80FB-FF328173DC92}">
      <text>
        <r>
          <rPr>
            <b/>
            <sz val="9"/>
            <color indexed="81"/>
            <rFont val="MS P ゴシック"/>
            <family val="3"/>
            <charset val="128"/>
          </rPr>
          <t>登録番号:</t>
        </r>
        <r>
          <rPr>
            <sz val="9"/>
            <color indexed="81"/>
            <rFont val="MS P ゴシック"/>
            <family val="3"/>
            <charset val="128"/>
          </rPr>
          <t xml:space="preserve">
新年度登録番号が未定の場合は2024年度の登録番号を入力
ない場合は空欄</t>
        </r>
      </text>
    </comment>
  </commentList>
</comments>
</file>

<file path=xl/sharedStrings.xml><?xml version="1.0" encoding="utf-8"?>
<sst xmlns="http://schemas.openxmlformats.org/spreadsheetml/2006/main" count="359" uniqueCount="187">
  <si>
    <t>氏</t>
    <rPh sb="0" eb="1">
      <t>シ</t>
    </rPh>
    <phoneticPr fontId="2"/>
  </si>
  <si>
    <t>名</t>
    <rPh sb="0" eb="1">
      <t>メイ</t>
    </rPh>
    <phoneticPr fontId="2"/>
  </si>
  <si>
    <t>分</t>
    <rPh sb="0" eb="1">
      <t>フン</t>
    </rPh>
    <phoneticPr fontId="2"/>
  </si>
  <si>
    <t>メールアドレス</t>
    <phoneticPr fontId="2"/>
  </si>
  <si>
    <t>メール件名</t>
    <rPh sb="3" eb="5">
      <t>ケンメイ</t>
    </rPh>
    <phoneticPr fontId="2"/>
  </si>
  <si>
    <t>送付先</t>
    <rPh sb="0" eb="2">
      <t>ソウフ</t>
    </rPh>
    <rPh sb="2" eb="3">
      <t>サキ</t>
    </rPh>
    <phoneticPr fontId="2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</si>
  <si>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</si>
  <si>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</si>
  <si>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</si>
  <si>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</si>
  <si>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</si>
  <si>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</si>
  <si>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</si>
  <si>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</si>
  <si>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種目</t>
    <rPh sb="0" eb="2">
      <t>シュモク</t>
    </rPh>
    <phoneticPr fontId="2"/>
  </si>
  <si>
    <t>男子</t>
    <rPh sb="0" eb="2">
      <t>ダンシ</t>
    </rPh>
    <phoneticPr fontId="2"/>
  </si>
  <si>
    <t>種目ｺｰﾄﾞ</t>
    <rPh sb="0" eb="2">
      <t>シュモク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</si>
  <si>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</si>
  <si>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SX</t>
    <phoneticPr fontId="2"/>
  </si>
  <si>
    <t>N1</t>
    <phoneticPr fontId="2"/>
  </si>
  <si>
    <t>N2</t>
    <phoneticPr fontId="2"/>
  </si>
  <si>
    <t>DB</t>
    <phoneticPr fontId="2"/>
  </si>
  <si>
    <t>KC</t>
    <phoneticPr fontId="2"/>
  </si>
  <si>
    <t>MC</t>
    <phoneticPr fontId="2"/>
  </si>
  <si>
    <t>ZK</t>
    <phoneticPr fontId="2"/>
  </si>
  <si>
    <t>S1</t>
    <phoneticPr fontId="2"/>
  </si>
  <si>
    <t>参加人数</t>
    <rPh sb="0" eb="2">
      <t>サンカ</t>
    </rPh>
    <rPh sb="2" eb="4">
      <t>ニンズウ</t>
    </rPh>
    <phoneticPr fontId="2"/>
  </si>
  <si>
    <t>〒</t>
    <phoneticPr fontId="2"/>
  </si>
  <si>
    <t>所属名</t>
    <rPh sb="0" eb="2">
      <t>ショゾク</t>
    </rPh>
    <rPh sb="2" eb="3">
      <t>メイ</t>
    </rPh>
    <phoneticPr fontId="2"/>
  </si>
  <si>
    <t>ﾌﾘｶﾞﾅ</t>
    <phoneticPr fontId="2"/>
  </si>
  <si>
    <t>郡市ｺｰﾄﾞ</t>
    <rPh sb="0" eb="2">
      <t>グンシ</t>
    </rPh>
    <phoneticPr fontId="2"/>
  </si>
  <si>
    <t>メール本文</t>
    <rPh sb="3" eb="5">
      <t>ホンブン</t>
    </rPh>
    <phoneticPr fontId="2"/>
  </si>
  <si>
    <t>添付ファイル</t>
    <rPh sb="0" eb="2">
      <t>テンプ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</si>
  <si>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</si>
  <si>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</si>
  <si>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</si>
  <si>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出場資格取得
大会名</t>
    <rPh sb="7" eb="10">
      <t>タイカイメイ</t>
    </rPh>
    <phoneticPr fontId="2"/>
  </si>
  <si>
    <t>受付番号</t>
    <rPh sb="0" eb="2">
      <t>ウケツケ</t>
    </rPh>
    <rPh sb="2" eb="3">
      <t>バン</t>
    </rPh>
    <rPh sb="3" eb="4">
      <t>ゴウ</t>
    </rPh>
    <phoneticPr fontId="2"/>
  </si>
  <si>
    <t>ナンバー
記入しない</t>
    <rPh sb="5" eb="7">
      <t>キニュウ</t>
    </rPh>
    <phoneticPr fontId="2"/>
  </si>
  <si>
    <t>リレー</t>
    <phoneticPr fontId="2"/>
  </si>
  <si>
    <t>○</t>
    <phoneticPr fontId="2"/>
  </si>
  <si>
    <t>年度</t>
    <rPh sb="0" eb="2">
      <t>ネンド</t>
    </rPh>
    <phoneticPr fontId="2"/>
  </si>
  <si>
    <t>姓</t>
    <rPh sb="0" eb="1">
      <t>セイ</t>
    </rPh>
    <phoneticPr fontId="2"/>
  </si>
  <si>
    <t>申込責任者</t>
    <rPh sb="0" eb="1">
      <t>サル</t>
    </rPh>
    <rPh sb="1" eb="2">
      <t>コミ</t>
    </rPh>
    <rPh sb="2" eb="5">
      <t>セキニンシャ</t>
    </rPh>
    <phoneticPr fontId="2"/>
  </si>
  <si>
    <t>所属
コード</t>
    <rPh sb="0" eb="2">
      <t>ショゾク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</si>
  <si>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</si>
  <si>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</si>
  <si>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</si>
  <si>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</si>
  <si>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郵便局</t>
    <rPh sb="0" eb="3">
      <t>ユウビンキョク</t>
    </rPh>
    <phoneticPr fontId="2"/>
  </si>
  <si>
    <t>振込局</t>
    <rPh sb="0" eb="2">
      <t>フリコミ</t>
    </rPh>
    <rPh sb="2" eb="3">
      <t>キョク</t>
    </rPh>
    <phoneticPr fontId="2"/>
  </si>
  <si>
    <t>男　子</t>
    <rPh sb="0" eb="1">
      <t>オトコ</t>
    </rPh>
    <rPh sb="2" eb="3">
      <t>コ</t>
    </rPh>
    <phoneticPr fontId="2"/>
  </si>
  <si>
    <t>TF</t>
    <phoneticPr fontId="2"/>
  </si>
  <si>
    <t>女　子</t>
    <rPh sb="0" eb="1">
      <t>ジョ</t>
    </rPh>
    <rPh sb="2" eb="3">
      <t>コ</t>
    </rPh>
    <phoneticPr fontId="2"/>
  </si>
  <si>
    <t>女子</t>
    <rPh sb="0" eb="2">
      <t>ジョシ</t>
    </rPh>
    <phoneticPr fontId="2"/>
  </si>
  <si>
    <t>女子申込料計</t>
    <rPh sb="0" eb="2">
      <t>ジョシ</t>
    </rPh>
    <rPh sb="2" eb="4">
      <t>モウシコミ</t>
    </rPh>
    <rPh sb="4" eb="5">
      <t>リョウ</t>
    </rPh>
    <rPh sb="5" eb="6">
      <t>ケイ</t>
    </rPh>
    <phoneticPr fontId="2"/>
  </si>
  <si>
    <t>男子申込料計</t>
    <rPh sb="0" eb="2">
      <t>ダンシ</t>
    </rPh>
    <rPh sb="2" eb="4">
      <t>モウシコミ</t>
    </rPh>
    <rPh sb="4" eb="5">
      <t>リョウ</t>
    </rPh>
    <rPh sb="5" eb="6">
      <t>ケイ</t>
    </rPh>
    <phoneticPr fontId="2"/>
  </si>
  <si>
    <t>登録
番号</t>
    <rPh sb="0" eb="2">
      <t>トウロク</t>
    </rPh>
    <rPh sb="3" eb="5">
      <t>バンゴウ</t>
    </rPh>
    <phoneticPr fontId="2"/>
  </si>
  <si>
    <t>府県ｺｰﾄﾞ</t>
    <rPh sb="0" eb="2">
      <t>フケン</t>
    </rPh>
    <phoneticPr fontId="2"/>
  </si>
  <si>
    <t>秒</t>
    <rPh sb="0" eb="1">
      <t>ビョウ</t>
    </rPh>
    <phoneticPr fontId="2"/>
  </si>
  <si>
    <t>1/100</t>
    <phoneticPr fontId="2"/>
  </si>
  <si>
    <t>ﾘﾚｰ
記録</t>
    <rPh sb="4" eb="6">
      <t>キロク</t>
    </rPh>
    <phoneticPr fontId="2"/>
  </si>
  <si>
    <t>DATA用5桁</t>
    <rPh sb="4" eb="5">
      <t>ヨウ</t>
    </rPh>
    <rPh sb="6" eb="7">
      <t>ケタ</t>
    </rPh>
    <phoneticPr fontId="2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</si>
  <si>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必要事項を入力(所属情報等は男子のシートに入力)</t>
    </r>
    <rPh sb="1" eb="3">
      <t>モウシコミ</t>
    </rPh>
    <rPh sb="7" eb="9">
      <t>ヒツヨウ</t>
    </rPh>
    <rPh sb="9" eb="11">
      <t>ジコウ</t>
    </rPh>
    <rPh sb="12" eb="14">
      <t>ニュウリョク</t>
    </rPh>
    <rPh sb="15" eb="17">
      <t>ショゾク</t>
    </rPh>
    <rPh sb="17" eb="19">
      <t>ジョウホウ</t>
    </rPh>
    <rPh sb="19" eb="20">
      <t>トウ</t>
    </rPh>
    <rPh sb="21" eb="23">
      <t>ダンシ</t>
    </rPh>
    <rPh sb="28" eb="30">
      <t>ニュウリョク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</si>
  <si>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</si>
  <si>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taikai@haaa.jp</t>
    <phoneticPr fontId="2"/>
  </si>
  <si>
    <t>asics10000m</t>
    <phoneticPr fontId="2"/>
  </si>
  <si>
    <t>県内・県外</t>
    <rPh sb="0" eb="2">
      <t>ケンナイ</t>
    </rPh>
    <rPh sb="3" eb="5">
      <t>ケンガイ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</si>
  <si>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</si>
  <si>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</si>
  <si>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登録</t>
    <rPh sb="0" eb="2">
      <t>トウロク</t>
    </rPh>
    <phoneticPr fontId="2"/>
  </si>
  <si>
    <t>陸協</t>
    <rPh sb="0" eb="1">
      <t>リク</t>
    </rPh>
    <rPh sb="1" eb="2">
      <t>キョウ</t>
    </rPh>
    <phoneticPr fontId="2"/>
  </si>
  <si>
    <t>都道府県陸協</t>
    <rPh sb="0" eb="4">
      <t>トドウフケン</t>
    </rPh>
    <rPh sb="4" eb="5">
      <t>リク</t>
    </rPh>
    <rPh sb="5" eb="6">
      <t>キョウ</t>
    </rPh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</si>
  <si>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</si>
  <si>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</si>
  <si>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</si>
  <si>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</si>
  <si>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</si>
  <si>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</si>
  <si>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</si>
  <si>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</si>
  <si>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</si>
  <si>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</si>
  <si>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</si>
  <si>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</si>
  <si>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</si>
  <si>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</si>
  <si>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</si>
  <si>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</si>
  <si>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</si>
  <si>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</si>
  <si>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</si>
  <si>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</si>
  <si>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</si>
  <si>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</si>
  <si>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</si>
  <si>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</si>
  <si>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</si>
  <si>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</si>
  <si>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</si>
  <si>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</si>
  <si>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</si>
  <si>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</si>
  <si>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</si>
  <si>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</si>
  <si>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</si>
  <si>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</si>
  <si>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</si>
  <si>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</si>
  <si>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</si>
  <si>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</si>
  <si>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</si>
  <si>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</si>
  <si>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</si>
  <si>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</si>
  <si>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</si>
  <si>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</si>
  <si>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</si>
  <si>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京都</t>
  </si>
  <si>
    <t>大阪</t>
  </si>
  <si>
    <t>TEAM DB</t>
    <phoneticPr fontId="2"/>
  </si>
  <si>
    <t>asics5000m</t>
    <phoneticPr fontId="2"/>
  </si>
  <si>
    <t>所属
所在地</t>
    <rPh sb="0" eb="2">
      <t>ショゾク</t>
    </rPh>
    <rPh sb="3" eb="6">
      <t>ショザイチ</t>
    </rPh>
    <phoneticPr fontId="2"/>
  </si>
  <si>
    <t>都道府県</t>
    <rPh sb="0" eb="4">
      <t>トドウフケン</t>
    </rPh>
    <phoneticPr fontId="2"/>
  </si>
  <si>
    <t>ﾌﾟﾛｸﾞﾗﾑｾｯﾄ
5冊(\4000)</t>
    <rPh sb="12" eb="13">
      <t>サツ</t>
    </rPh>
    <phoneticPr fontId="2"/>
  </si>
  <si>
    <t>ﾌﾟﾛｸﾞﾗﾑ</t>
    <phoneticPr fontId="2"/>
  </si>
  <si>
    <t>01277</t>
    <phoneticPr fontId="2"/>
  </si>
  <si>
    <t>01177</t>
    <phoneticPr fontId="2"/>
  </si>
  <si>
    <t>学年</t>
    <rPh sb="0" eb="2">
      <t>ガクネン</t>
    </rPh>
    <phoneticPr fontId="2"/>
  </si>
  <si>
    <t>asics</t>
    <phoneticPr fontId="2"/>
  </si>
  <si>
    <t>asics</t>
    <phoneticPr fontId="2"/>
  </si>
  <si>
    <r>
      <t>ﾘﾚｰ種目</t>
    </r>
    <r>
      <rPr>
        <sz val="12"/>
        <color indexed="9"/>
        <rFont val="ＭＳ ゴシック"/>
        <family val="3"/>
        <charset val="128"/>
      </rPr>
      <t>(@\4000)</t>
    </r>
    <rPh sb="3" eb="5">
      <t>シュモク</t>
    </rPh>
    <phoneticPr fontId="2"/>
  </si>
  <si>
    <t>アシックスチャレンジ申込専用</t>
    <rPh sb="10" eb="11">
      <t>モウ</t>
    </rPh>
    <rPh sb="11" eb="12">
      <t>コ</t>
    </rPh>
    <rPh sb="12" eb="14">
      <t>センヨウ</t>
    </rPh>
    <phoneticPr fontId="2"/>
  </si>
  <si>
    <t>アシックスチャレンジ申込専用</t>
    <rPh sb="10" eb="12">
      <t>モウシコミ</t>
    </rPh>
    <rPh sb="12" eb="14">
      <t>センヨウ</t>
    </rPh>
    <phoneticPr fontId="2"/>
  </si>
  <si>
    <t>赤色のセル部分は男子申込書に入力または選択してください。
赤色部分(未入力項目)のないように注意してください。</t>
    <rPh sb="0" eb="2">
      <t>アカイロ</t>
    </rPh>
    <rPh sb="5" eb="7">
      <t>ブブン</t>
    </rPh>
    <rPh sb="8" eb="10">
      <t>ダンシ</t>
    </rPh>
    <rPh sb="10" eb="12">
      <t>モウシコミ</t>
    </rPh>
    <rPh sb="12" eb="13">
      <t>ショ</t>
    </rPh>
    <rPh sb="14" eb="16">
      <t>ニュウリョク</t>
    </rPh>
    <rPh sb="19" eb="21">
      <t>センタク</t>
    </rPh>
    <rPh sb="29" eb="31">
      <t>アカイロ</t>
    </rPh>
    <rPh sb="31" eb="33">
      <t>ブブン</t>
    </rPh>
    <rPh sb="34" eb="37">
      <t>ミニュウリョク</t>
    </rPh>
    <rPh sb="37" eb="39">
      <t>コウモク</t>
    </rPh>
    <rPh sb="46" eb="48">
      <t>チュウイ</t>
    </rPh>
    <phoneticPr fontId="2"/>
  </si>
  <si>
    <t>〒651-1114 神戸市北区鈴蘭台西町４－１４－５</t>
    <phoneticPr fontId="2"/>
  </si>
  <si>
    <t>兵庫陸上競技協会情報委員会 藤田 和洋 宛 電話 090-4908-7110</t>
    <phoneticPr fontId="2"/>
  </si>
  <si>
    <t>ローマ字
姓(半角英)</t>
    <rPh sb="3" eb="4">
      <t>ジ</t>
    </rPh>
    <rPh sb="5" eb="6">
      <t>セイ</t>
    </rPh>
    <rPh sb="7" eb="9">
      <t>ハンカク</t>
    </rPh>
    <rPh sb="9" eb="10">
      <t>エイ</t>
    </rPh>
    <phoneticPr fontId="2"/>
  </si>
  <si>
    <t>ローマ字
名(半角英)</t>
    <rPh sb="3" eb="4">
      <t>ジ</t>
    </rPh>
    <rPh sb="5" eb="6">
      <t>メイ</t>
    </rPh>
    <rPh sb="7" eb="9">
      <t>ハンカク</t>
    </rPh>
    <rPh sb="9" eb="10">
      <t>エイ</t>
    </rPh>
    <phoneticPr fontId="2"/>
  </si>
  <si>
    <t>英字名の選手は
英字で入力</t>
    <rPh sb="0" eb="2">
      <t>エイジ</t>
    </rPh>
    <rPh sb="2" eb="3">
      <t>メイ</t>
    </rPh>
    <rPh sb="4" eb="6">
      <t>センシュ</t>
    </rPh>
    <rPh sb="8" eb="10">
      <t>エイジ</t>
    </rPh>
    <rPh sb="11" eb="13">
      <t>ニュウリョク</t>
    </rPh>
    <phoneticPr fontId="2"/>
  </si>
  <si>
    <t>ローマ字
姓(英字)</t>
    <rPh sb="3" eb="4">
      <t>ジ</t>
    </rPh>
    <rPh sb="5" eb="6">
      <t>セイ</t>
    </rPh>
    <rPh sb="7" eb="9">
      <t>エイジ</t>
    </rPh>
    <phoneticPr fontId="2"/>
  </si>
  <si>
    <t>ローマ字
名(英字)</t>
    <rPh sb="3" eb="4">
      <t>ジ</t>
    </rPh>
    <rPh sb="5" eb="6">
      <t>メイ</t>
    </rPh>
    <rPh sb="7" eb="9">
      <t>エイジ</t>
    </rPh>
    <phoneticPr fontId="2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</si>
  <si>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添付して送付</t>
    </r>
    <rPh sb="8" eb="10">
      <t>カキ</t>
    </rPh>
    <rPh sb="19" eb="21">
      <t>テンプ</t>
    </rPh>
    <rPh sb="23" eb="25">
      <t>ソウフ</t>
    </rPh>
    <phoneticPr fontId="2"/>
  </si>
  <si>
    <r>
      <t>登録団体名・申込責任者氏名・緊急連絡用携帯番号</t>
    </r>
    <r>
      <rPr>
        <sz val="12"/>
        <rFont val="ＭＳ Ｐゴシック"/>
        <family val="3"/>
        <charset val="128"/>
      </rPr>
      <t>（問い合わせ用）</t>
    </r>
    <r>
      <rPr>
        <sz val="18"/>
        <rFont val="ＭＳ Ｐゴシック"/>
        <family val="3"/>
        <charset val="128"/>
      </rPr>
      <t xml:space="preserve"> </t>
    </r>
    <rPh sb="0" eb="2">
      <t>トウロク</t>
    </rPh>
    <rPh sb="2" eb="5">
      <t>ダンタイメイ</t>
    </rPh>
    <rPh sb="6" eb="8">
      <t>モウシコミ</t>
    </rPh>
    <rPh sb="8" eb="11">
      <t>セキニンシャ</t>
    </rPh>
    <rPh sb="11" eb="13">
      <t>シメイ</t>
    </rPh>
    <rPh sb="14" eb="16">
      <t>キンキュウ</t>
    </rPh>
    <rPh sb="16" eb="18">
      <t>レンラク</t>
    </rPh>
    <rPh sb="18" eb="19">
      <t>ヨウ</t>
    </rPh>
    <rPh sb="19" eb="21">
      <t>ケイタイ</t>
    </rPh>
    <rPh sb="21" eb="23">
      <t>バンゴウ</t>
    </rPh>
    <rPh sb="24" eb="25">
      <t>ト</t>
    </rPh>
    <rPh sb="26" eb="27">
      <t>ア</t>
    </rPh>
    <rPh sb="29" eb="30">
      <t>ヨウ</t>
    </rPh>
    <phoneticPr fontId="2"/>
  </si>
  <si>
    <r>
      <t xml:space="preserve">taikai@haaa.jp </t>
    </r>
    <r>
      <rPr>
        <sz val="14"/>
        <rFont val="ＭＳ Ｐゴシック"/>
        <family val="3"/>
        <charset val="128"/>
      </rPr>
      <t>(メールにてお問い合わせください）</t>
    </r>
    <rPh sb="22" eb="23">
      <t>ト</t>
    </rPh>
    <rPh sb="24" eb="25">
      <t>ア</t>
    </rPh>
    <phoneticPr fontId="2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</si>
  <si>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Ph sb="1" eb="3">
      <t>モウシコミ</t>
    </rPh>
    <rPh sb="7" eb="9">
      <t>インサツ</t>
    </rPh>
    <phoneticPr fontId="2"/>
  </si>
  <si>
    <t>大会名</t>
    <rPh sb="0" eb="3">
      <t>タイカイメイ</t>
    </rPh>
    <phoneticPr fontId="2"/>
  </si>
  <si>
    <t>公認自己最高記録</t>
    <rPh sb="0" eb="2">
      <t>コウニン</t>
    </rPh>
    <rPh sb="2" eb="6">
      <t>ジコサイコウ</t>
    </rPh>
    <rPh sb="6" eb="8">
      <t>キロク</t>
    </rPh>
    <phoneticPr fontId="2"/>
  </si>
  <si>
    <t>10</t>
  </si>
  <si>
    <t>20</t>
  </si>
  <si>
    <t>西暦</t>
    <rPh sb="0" eb="2">
      <t>セイレキ</t>
    </rPh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</si>
  <si>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</si>
  <si>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</si>
  <si>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</si>
  <si>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</si>
  <si>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</si>
  <si>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</si>
  <si>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</si>
  <si>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</si>
  <si>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</si>
  <si>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</si>
  <si>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</si>
  <si>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</si>
  <si>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</si>
  <si>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PB</t>
    <phoneticPr fontId="2"/>
  </si>
  <si>
    <t>ASICS ﾁｬﾚﾝｼﾞ資格記録</t>
    <rPh sb="12" eb="16">
      <t>シカクキロク</t>
    </rPh>
    <phoneticPr fontId="2"/>
  </si>
  <si>
    <t>陸連登録団体名(省略)</t>
    <rPh sb="0" eb="2">
      <t>リクレン</t>
    </rPh>
    <rPh sb="2" eb="4">
      <t>トウロク</t>
    </rPh>
    <rPh sb="4" eb="7">
      <t>ダンタイメイ</t>
    </rPh>
    <rPh sb="8" eb="10">
      <t>ショウリャク</t>
    </rPh>
    <phoneticPr fontId="2"/>
  </si>
  <si>
    <t>国籍</t>
    <rPh sb="0" eb="2">
      <t>コクセキ</t>
    </rPh>
    <phoneticPr fontId="2"/>
  </si>
  <si>
    <t>Birth</t>
    <phoneticPr fontId="2"/>
  </si>
  <si>
    <t>生年月日
8桁数値</t>
    <rPh sb="0" eb="4">
      <t>セイネンガッピ</t>
    </rPh>
    <rPh sb="6" eb="7">
      <t>ケタ</t>
    </rPh>
    <rPh sb="7" eb="9">
      <t>スウチ</t>
    </rPh>
    <phoneticPr fontId="2"/>
  </si>
  <si>
    <t>Country</t>
    <phoneticPr fontId="2"/>
  </si>
  <si>
    <r>
      <rPr>
        <sz val="16"/>
        <rFont val="HG丸ｺﾞｼｯｸM-PRO"/>
        <family val="3"/>
        <charset val="128"/>
      </rPr>
      <t xml:space="preserve">          </t>
    </r>
    <r>
      <rPr>
        <sz val="20"/>
        <rFont val="HG丸ｺﾞｼｯｸM-PRO"/>
        <family val="3"/>
        <charset val="128"/>
      </rPr>
      <t xml:space="preserve">
</t>
    </r>
    <r>
      <rPr>
        <sz val="16"/>
        <rFont val="HG丸ｺﾞｼｯｸM-PRO"/>
        <family val="3"/>
        <charset val="128"/>
      </rPr>
      <t xml:space="preserve">       第73回兵庫リレーカーニバル［アシックスチャレンジ］</t>
    </r>
    <rPh sb="18" eb="19">
      <t>ダイ</t>
    </rPh>
    <rPh sb="21" eb="22">
      <t>カイ</t>
    </rPh>
    <rPh sb="22" eb="24">
      <t>ヒョウゴ</t>
    </rPh>
    <phoneticPr fontId="2"/>
  </si>
  <si>
    <t>2025年3月7(金)-21日(金）17:00必着</t>
    <rPh sb="4" eb="5">
      <t>ネン</t>
    </rPh>
    <rPh sb="6" eb="7">
      <t>ガツ</t>
    </rPh>
    <rPh sb="9" eb="10">
      <t>キン</t>
    </rPh>
    <rPh sb="14" eb="15">
      <t>ニチ</t>
    </rPh>
    <rPh sb="16" eb="17">
      <t>キン</t>
    </rPh>
    <rPh sb="23" eb="25">
      <t>ヒッチャク</t>
    </rPh>
    <phoneticPr fontId="2"/>
  </si>
  <si>
    <t>2025 第73回兵庫リレーカーニバル申込書</t>
    <rPh sb="19" eb="22">
      <t>モウシコミショ</t>
    </rPh>
    <phoneticPr fontId="2"/>
  </si>
  <si>
    <t>学連</t>
    <rPh sb="0" eb="2">
      <t>ガクレン</t>
    </rPh>
    <phoneticPr fontId="2"/>
  </si>
  <si>
    <t>asics種目(@\4000)</t>
    <phoneticPr fontId="2"/>
  </si>
  <si>
    <t>5000m</t>
    <phoneticPr fontId="2"/>
  </si>
  <si>
    <t>10000m</t>
    <phoneticPr fontId="2"/>
  </si>
  <si>
    <t>登録団体住所</t>
    <rPh sb="0" eb="4">
      <t>トウロクダンタイ</t>
    </rPh>
    <rPh sb="4" eb="6">
      <t>ジュウショ</t>
    </rPh>
    <phoneticPr fontId="2"/>
  </si>
  <si>
    <t>兵庫リレーAC○○○</t>
    <rPh sb="0" eb="2">
      <t>ヒョウゴ</t>
    </rPh>
    <phoneticPr fontId="2"/>
  </si>
  <si>
    <t>○○○は登録団体名・大学名。件名を空で送信しないでください。</t>
    <rPh sb="4" eb="6">
      <t>トウロク</t>
    </rPh>
    <rPh sb="6" eb="9">
      <t>ダンタイメイ</t>
    </rPh>
    <rPh sb="10" eb="13">
      <t>ダイガクメイ</t>
    </rPh>
    <rPh sb="14" eb="16">
      <t>ケンメイ</t>
    </rPh>
    <rPh sb="17" eb="18">
      <t>カラ</t>
    </rPh>
    <rPh sb="19" eb="21">
      <t>ソウシン</t>
    </rPh>
    <phoneticPr fontId="2"/>
  </si>
  <si>
    <t>※メール送信の前によくチェックし、訂正のないようお願いします。何度もメールを送信しないこと</t>
    <rPh sb="4" eb="6">
      <t>ソウシン</t>
    </rPh>
    <rPh sb="7" eb="8">
      <t>マエ</t>
    </rPh>
    <rPh sb="17" eb="19">
      <t>テイセイ</t>
    </rPh>
    <rPh sb="25" eb="26">
      <t>ネガ</t>
    </rPh>
    <rPh sb="31" eb="33">
      <t>ナンド</t>
    </rPh>
    <rPh sb="38" eb="40">
      <t>ソウシン</t>
    </rPh>
    <phoneticPr fontId="2"/>
  </si>
  <si>
    <r>
      <t>このファイルを添付・ファイル名：［○○○.xlsx］とする　</t>
    </r>
    <r>
      <rPr>
        <sz val="18"/>
        <color indexed="10"/>
        <rFont val="ＭＳ Ｐゴシック"/>
        <family val="3"/>
        <charset val="128"/>
      </rPr>
      <t>○○○は団体名に変更</t>
    </r>
    <rPh sb="7" eb="9">
      <t>テンプ</t>
    </rPh>
    <rPh sb="14" eb="15">
      <t>メイ</t>
    </rPh>
    <rPh sb="34" eb="37">
      <t>ダンタイメイ</t>
    </rPh>
    <rPh sb="38" eb="40">
      <t>ヘンコウ</t>
    </rPh>
    <phoneticPr fontId="2"/>
  </si>
  <si>
    <t>申込数</t>
    <rPh sb="0" eb="2">
      <t>モウシコミ</t>
    </rPh>
    <rPh sb="2" eb="3">
      <t>スウ</t>
    </rPh>
    <phoneticPr fontId="2"/>
  </si>
  <si>
    <t>N3</t>
  </si>
  <si>
    <t>ﾌﾘｶﾞﾅ
姓</t>
    <rPh sb="6" eb="7">
      <t>セイ</t>
    </rPh>
    <phoneticPr fontId="2"/>
  </si>
  <si>
    <t>ﾌﾘｶﾞﾅ
名</t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</si>
</sst>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&quot;種&quot;&quot;目&quot;"/>
    <numFmt numFmtId="177" formatCode="#,##0\ﾁ\ｰ\ﾑ"/>
    <numFmt numFmtId="178" formatCode="###\-####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3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6" fontId="3" fillId="0" borderId="18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5" xfId="0" quotePrefix="1" applyFont="1" applyBorder="1" applyAlignment="1">
      <alignment horizontal="distributed" vertical="center" wrapText="1"/>
    </xf>
    <xf numFmtId="0" fontId="3" fillId="0" borderId="6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3" fillId="0" borderId="0" xfId="2">
      <alignment vertical="center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6" fontId="3" fillId="0" borderId="17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8" fillId="0" borderId="0" xfId="0" quotePrefix="1" applyFont="1">
      <alignment vertical="center"/>
    </xf>
    <xf numFmtId="0" fontId="12" fillId="0" borderId="0" xfId="0" applyFont="1">
      <alignment vertical="center"/>
    </xf>
    <xf numFmtId="6" fontId="12" fillId="0" borderId="0" xfId="1" applyFont="1" applyBorder="1" applyAlignment="1" applyProtection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39" xfId="0" applyFont="1" applyBorder="1" applyAlignment="1">
      <alignment horizontal="center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2" fillId="0" borderId="41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 shrinkToFit="1"/>
    </xf>
    <xf numFmtId="49" fontId="36" fillId="0" borderId="44" xfId="0" applyNumberFormat="1" applyFont="1" applyBorder="1" applyAlignment="1">
      <alignment horizontal="center" vertical="center"/>
    </xf>
    <xf numFmtId="49" fontId="36" fillId="0" borderId="45" xfId="0" applyNumberFormat="1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3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 shrinkToFit="1"/>
    </xf>
    <xf numFmtId="49" fontId="36" fillId="0" borderId="48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37" fillId="0" borderId="42" xfId="0" applyFont="1" applyBorder="1" applyAlignment="1">
      <alignment vertical="center" wrapText="1"/>
    </xf>
    <xf numFmtId="0" fontId="37" fillId="0" borderId="50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49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22" xfId="0" applyFont="1" applyFill="1" applyBorder="1">
      <alignment vertical="center"/>
    </xf>
    <xf numFmtId="6" fontId="17" fillId="0" borderId="20" xfId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43" xfId="0" applyNumberFormat="1" applyFont="1" applyBorder="1" applyAlignment="1">
      <alignment horizontal="center" vertical="center"/>
    </xf>
    <xf numFmtId="6" fontId="17" fillId="0" borderId="20" xfId="1" applyFont="1" applyBorder="1" applyAlignment="1" applyProtection="1">
      <alignment horizontal="right" vertical="center" shrinkToFit="1"/>
    </xf>
    <xf numFmtId="0" fontId="3" fillId="10" borderId="5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/>
    </xf>
    <xf numFmtId="0" fontId="3" fillId="0" borderId="8" xfId="0" quotePrefix="1" applyFont="1" applyBorder="1" applyAlignment="1">
      <alignment horizontal="right" vertical="center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Border="1" applyAlignment="1" applyProtection="1">
      <alignment horizontal="center" vertical="center" shrinkToFit="1"/>
      <protection locked="0"/>
    </xf>
    <xf numFmtId="0" fontId="3" fillId="9" borderId="51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/>
    </xf>
    <xf numFmtId="0" fontId="3" fillId="9" borderId="54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/>
    </xf>
    <xf numFmtId="0" fontId="3" fillId="11" borderId="57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7" borderId="24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49" fontId="16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quotePrefix="1" applyFont="1" applyAlignment="1">
      <alignment horizontal="right" vertical="center"/>
    </xf>
    <xf numFmtId="0" fontId="9" fillId="8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/>
    </xf>
    <xf numFmtId="178" fontId="12" fillId="0" borderId="38" xfId="0" applyNumberFormat="1" applyFont="1" applyBorder="1" applyAlignment="1" applyProtection="1">
      <alignment horizontal="center" vertical="center"/>
      <protection locked="0"/>
    </xf>
    <xf numFmtId="178" fontId="12" fillId="0" borderId="20" xfId="0" applyNumberFormat="1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0" borderId="38" xfId="0" applyNumberFormat="1" applyFont="1" applyBorder="1" applyAlignment="1" applyProtection="1">
      <alignment horizontal="center" vertical="center" shrinkToFit="1"/>
      <protection locked="0"/>
    </xf>
    <xf numFmtId="49" fontId="12" fillId="0" borderId="20" xfId="0" applyNumberFormat="1" applyFont="1" applyBorder="1" applyAlignment="1" applyProtection="1">
      <alignment horizontal="center" vertical="center" shrinkToFit="1"/>
      <protection locked="0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25" fillId="11" borderId="38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66" xfId="0" applyFont="1" applyBorder="1" applyAlignment="1" applyProtection="1">
      <alignment horizontal="center" vertical="center" shrinkToFit="1"/>
      <protection locked="0"/>
    </xf>
    <xf numFmtId="0" fontId="17" fillId="0" borderId="68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1" fillId="10" borderId="38" xfId="0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6" fontId="17" fillId="0" borderId="8" xfId="1" applyFont="1" applyBorder="1" applyAlignment="1" applyProtection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77" fontId="33" fillId="0" borderId="40" xfId="0" applyNumberFormat="1" applyFont="1" applyBorder="1" applyAlignment="1">
      <alignment horizontal="center" vertical="center"/>
    </xf>
    <xf numFmtId="6" fontId="17" fillId="0" borderId="8" xfId="0" applyNumberFormat="1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textRotation="255"/>
    </xf>
    <xf numFmtId="0" fontId="16" fillId="6" borderId="29" xfId="0" applyFont="1" applyFill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9" fillId="5" borderId="8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178" fontId="12" fillId="0" borderId="38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1" fillId="9" borderId="38" xfId="0" applyFont="1" applyFill="1" applyBorder="1" applyAlignment="1">
      <alignment horizontal="center" vertical="center"/>
    </xf>
    <xf numFmtId="0" fontId="31" fillId="9" borderId="20" xfId="0" applyFont="1" applyFill="1" applyBorder="1" applyAlignment="1">
      <alignment horizontal="center" vertical="center"/>
    </xf>
    <xf numFmtId="0" fontId="31" fillId="9" borderId="21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 textRotation="255"/>
    </xf>
    <xf numFmtId="0" fontId="3" fillId="9" borderId="29" xfId="0" applyFont="1" applyFill="1" applyBorder="1" applyAlignment="1">
      <alignment horizontal="center" vertical="center" textRotation="255"/>
    </xf>
    <xf numFmtId="0" fontId="18" fillId="0" borderId="50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8" xfId="0" applyFont="1" applyBorder="1" applyAlignment="1">
      <alignment horizontal="center" vertical="center" wrapText="1"/>
    </xf>
    <xf numFmtId="6" fontId="18" fillId="0" borderId="8" xfId="1" applyFont="1" applyBorder="1" applyAlignment="1" applyProtection="1">
      <alignment horizontal="center" vertical="center" wrapText="1"/>
    </xf>
    <xf numFmtId="6" fontId="18" fillId="0" borderId="20" xfId="1" applyFont="1" applyBorder="1" applyAlignment="1" applyProtection="1">
      <alignment horizontal="center" vertical="center" wrapText="1"/>
    </xf>
    <xf numFmtId="6" fontId="18" fillId="0" borderId="21" xfId="1" applyFont="1" applyBorder="1" applyAlignment="1" applyProtection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</cellXfs>
  <cellStyles count="3">
    <cellStyle name="通貨" xfId="1" builtinId="7"/>
    <cellStyle name="標準" xfId="0" builtinId="0"/>
    <cellStyle name="標準_Book1" xfId="2" xr:uid="{56F1EFEB-E44F-4B64-9F8F-97D8BEE22550}"/>
  </cellStyles>
  <dxfs count="11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</xdr:colOff>
      <xdr:row>0</xdr:row>
      <xdr:rowOff>15240</xdr:rowOff>
    </xdr:from>
    <xdr:to>
      <xdr:col>4</xdr:col>
      <xdr:colOff>518160</xdr:colOff>
      <xdr:row>0</xdr:row>
      <xdr:rowOff>457200</xdr:rowOff>
    </xdr:to>
    <xdr:pic>
      <xdr:nvPicPr>
        <xdr:cNvPr id="4316" name="図 4">
          <a:extLst>
            <a:ext uri="{FF2B5EF4-FFF2-40B4-BE49-F238E27FC236}">
              <a16:creationId xmlns:a16="http://schemas.microsoft.com/office/drawing/2014/main" id="{25771E09-025F-9AAE-A45A-468B82E3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240"/>
          <a:ext cx="23926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121920</xdr:colOff>
      <xdr:row>0</xdr:row>
      <xdr:rowOff>137160</xdr:rowOff>
    </xdr:from>
    <xdr:to>
      <xdr:col>12</xdr:col>
      <xdr:colOff>594360</xdr:colOff>
      <xdr:row>2</xdr:row>
      <xdr:rowOff>114300</xdr:rowOff>
    </xdr:to>
    <xdr:grpSp>
      <xdr:nvGrpSpPr>
        <xdr:cNvPr id="4317" name="グループ化 6">
          <a:extLst>
            <a:ext uri="{FF2B5EF4-FFF2-40B4-BE49-F238E27FC236}">
              <a16:creationId xmlns:a16="http://schemas.microsoft.com/office/drawing/2014/main" id="{0A5636AA-3B52-8F56-83DB-E52727568C87}"/>
            </a:ext>
          </a:extLst>
        </xdr:cNvPr>
        <xdr:cNvGrpSpPr>
          <a:grpSpLocks/>
        </xdr:cNvGrpSpPr>
      </xdr:nvGrpSpPr>
      <xdr:grpSpPr bwMode="auto">
        <a:xfrm>
          <a:off x="6217920" y="137160"/>
          <a:ext cx="1691640" cy="1036320"/>
          <a:chOff x="5311140" y="43146"/>
          <a:chExt cx="1986543" cy="1137954"/>
        </a:xfrm>
      </xdr:grpSpPr>
      <xdr:pic>
        <xdr:nvPicPr>
          <xdr:cNvPr id="4318" name="図 3">
            <a:extLst>
              <a:ext uri="{FF2B5EF4-FFF2-40B4-BE49-F238E27FC236}">
                <a16:creationId xmlns:a16="http://schemas.microsoft.com/office/drawing/2014/main" id="{1E8B398D-E49F-C085-0AB2-C6E1E1DB60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85560" y="43146"/>
            <a:ext cx="912123" cy="11379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319" name="図 5">
            <a:extLst>
              <a:ext uri="{FF2B5EF4-FFF2-40B4-BE49-F238E27FC236}">
                <a16:creationId xmlns:a16="http://schemas.microsoft.com/office/drawing/2014/main" id="{12ADC322-D200-F277-0139-69C52EAE65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1140" y="175260"/>
            <a:ext cx="914528" cy="866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144780</xdr:colOff>
      <xdr:row>12</xdr:row>
      <xdr:rowOff>73660</xdr:rowOff>
    </xdr:from>
    <xdr:to>
      <xdr:col>52</xdr:col>
      <xdr:colOff>449580</xdr:colOff>
      <xdr:row>16</xdr:row>
      <xdr:rowOff>342900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F534158-7449-B235-44A9-F433D7D235A0}"/>
            </a:ext>
          </a:extLst>
        </xdr:cNvPr>
        <xdr:cNvSpPr/>
      </xdr:nvSpPr>
      <xdr:spPr>
        <a:xfrm>
          <a:off x="13357860" y="3997960"/>
          <a:ext cx="1539240" cy="1534160"/>
        </a:xfrm>
        <a:prstGeom prst="wedgeRoundRectCallout">
          <a:avLst>
            <a:gd name="adj1" fmla="val -57383"/>
            <a:gd name="adj2" fmla="val 1726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学連登録者は登録先の都道府県または学連を選択してください。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000"/>
            </a:lnSpc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実業団はチームの登録先の都道府県を選択してください。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実業団は全員同じ都道府県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228600</xdr:colOff>
      <xdr:row>12</xdr:row>
      <xdr:rowOff>91440</xdr:rowOff>
    </xdr:from>
    <xdr:to>
      <xdr:col>45</xdr:col>
      <xdr:colOff>152400</xdr:colOff>
      <xdr:row>16</xdr:row>
      <xdr:rowOff>215900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B14460B-DC76-4170-2631-30F186CD654D}"/>
            </a:ext>
          </a:extLst>
        </xdr:cNvPr>
        <xdr:cNvSpPr/>
      </xdr:nvSpPr>
      <xdr:spPr>
        <a:xfrm>
          <a:off x="25252680" y="4000500"/>
          <a:ext cx="1775460" cy="1389380"/>
        </a:xfrm>
        <a:prstGeom prst="wedgeRoundRectCallout">
          <a:avLst>
            <a:gd name="adj1" fmla="val -57383"/>
            <a:gd name="adj2" fmla="val 1726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学連登録者は登録先の都道府県または学連を選択してください。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000"/>
            </a:lnSpc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実業団はチームの登録先の都道府県を選択してください。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実業団は全員同じ都道府県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0BD7-56FA-4B20-986E-2D284239D0FC}">
  <sheetPr codeName="Sheet1">
    <tabColor indexed="13"/>
  </sheetPr>
  <dimension ref="A1:J19"/>
  <sheetViews>
    <sheetView showGridLines="0" showRowColHeaders="0" workbookViewId="0">
      <selection activeCell="C19" sqref="C19:I19"/>
    </sheetView>
  </sheetViews>
  <sheetFormatPr defaultRowHeight="13.2"/>
  <sheetData>
    <row r="1" spans="1:10" ht="60" customHeight="1">
      <c r="A1" s="182" t="s">
        <v>171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23.4">
      <c r="A2" s="181" t="s">
        <v>8</v>
      </c>
      <c r="B2" s="181"/>
      <c r="C2" s="181"/>
      <c r="D2" s="181"/>
      <c r="E2" s="181"/>
      <c r="F2" s="181"/>
      <c r="G2" s="181"/>
      <c r="H2" s="181"/>
      <c r="I2" s="181"/>
    </row>
    <row r="3" spans="1:10" ht="23.4">
      <c r="A3" s="181" t="s">
        <v>7</v>
      </c>
      <c r="B3" s="181"/>
      <c r="C3" s="181"/>
      <c r="D3" s="181"/>
      <c r="E3" s="181"/>
      <c r="F3" s="181"/>
      <c r="G3" s="181"/>
      <c r="H3" s="181"/>
      <c r="I3" s="181"/>
    </row>
    <row r="4" spans="1:10" ht="21">
      <c r="B4" s="2" t="s">
        <v>63</v>
      </c>
    </row>
    <row r="5" spans="1:10" ht="21">
      <c r="B5" s="2" t="s">
        <v>145</v>
      </c>
    </row>
    <row r="6" spans="1:10" ht="21">
      <c r="B6" s="2" t="s">
        <v>6</v>
      </c>
    </row>
    <row r="7" spans="1:10" ht="19.2">
      <c r="C7" s="125" t="s">
        <v>5</v>
      </c>
      <c r="D7" s="1" t="s">
        <v>135</v>
      </c>
    </row>
    <row r="8" spans="1:10" ht="19.2">
      <c r="D8" s="1" t="s">
        <v>136</v>
      </c>
    </row>
    <row r="9" spans="1:10" ht="4.05" customHeight="1">
      <c r="D9" s="1"/>
    </row>
    <row r="10" spans="1:10" ht="21">
      <c r="C10" s="180" t="s">
        <v>172</v>
      </c>
      <c r="D10" s="180"/>
      <c r="E10" s="180"/>
      <c r="F10" s="180"/>
      <c r="G10" s="180"/>
      <c r="H10" s="180"/>
      <c r="I10" s="180"/>
    </row>
    <row r="11" spans="1:10" ht="21">
      <c r="B11" s="2" t="s">
        <v>142</v>
      </c>
    </row>
    <row r="12" spans="1:10" ht="16.2">
      <c r="B12" s="3" t="s">
        <v>181</v>
      </c>
    </row>
    <row r="13" spans="1:10" ht="21">
      <c r="B13" s="1"/>
      <c r="C13" s="125" t="s">
        <v>4</v>
      </c>
      <c r="E13" s="2" t="s">
        <v>179</v>
      </c>
      <c r="I13" s="174" t="s">
        <v>180</v>
      </c>
    </row>
    <row r="14" spans="1:10" ht="21">
      <c r="C14" s="125" t="s">
        <v>3</v>
      </c>
      <c r="E14" s="93" t="s">
        <v>65</v>
      </c>
    </row>
    <row r="15" spans="1:10" ht="21">
      <c r="C15" s="125" t="s">
        <v>31</v>
      </c>
      <c r="E15" s="2" t="s">
        <v>143</v>
      </c>
    </row>
    <row r="16" spans="1:10" ht="21">
      <c r="C16" s="125" t="s">
        <v>32</v>
      </c>
      <c r="E16" s="2" t="s">
        <v>182</v>
      </c>
    </row>
    <row r="17" spans="3:9" ht="1.05" customHeight="1">
      <c r="C17" s="125"/>
      <c r="E17" s="2"/>
    </row>
    <row r="18" spans="3:9" ht="21">
      <c r="C18" s="125" t="s">
        <v>64</v>
      </c>
      <c r="E18" s="93" t="s">
        <v>144</v>
      </c>
    </row>
    <row r="19" spans="3:9" ht="21">
      <c r="C19" s="180" t="s">
        <v>172</v>
      </c>
      <c r="D19" s="180"/>
      <c r="E19" s="180"/>
      <c r="F19" s="180"/>
      <c r="G19" s="180"/>
      <c r="H19" s="180"/>
      <c r="I19" s="180"/>
    </row>
  </sheetData>
  <sheetProtection sheet="1" selectLockedCells="1"/>
  <mergeCells count="5">
    <mergeCell ref="C19:I19"/>
    <mergeCell ref="A2:I2"/>
    <mergeCell ref="A3:I3"/>
    <mergeCell ref="C10:I10"/>
    <mergeCell ref="A1:J1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7532-9CFE-4897-B075-847424339E99}">
  <sheetPr codeName="Sheet2">
    <tabColor indexed="15"/>
  </sheetPr>
  <dimension ref="A1:AX94"/>
  <sheetViews>
    <sheetView showGridLines="0" showRowColHeaders="0" tabSelected="1" view="pageBreakPreview" zoomScaleNormal="100" zoomScaleSheetLayoutView="100" workbookViewId="0">
      <selection activeCell="B16" sqref="B16"/>
    </sheetView>
  </sheetViews>
  <sheetFormatPr defaultColWidth="9" defaultRowHeight="13.2"/>
  <cols>
    <col min="1" max="1" width="10.77734375" style="4" customWidth="1"/>
    <col min="2" max="2" width="7.77734375" style="4" customWidth="1"/>
    <col min="3" max="4" width="10.77734375" style="4" customWidth="1"/>
    <col min="5" max="8" width="11.77734375" style="4" customWidth="1"/>
    <col min="9" max="9" width="8.77734375" style="4" customWidth="1"/>
    <col min="10" max="10" width="6.77734375" style="4" customWidth="1"/>
    <col min="11" max="11" width="12.77734375" style="4" customWidth="1"/>
    <col min="12" max="14" width="3.44140625" style="4" customWidth="1"/>
    <col min="15" max="15" width="14.77734375" style="4" customWidth="1"/>
    <col min="16" max="18" width="3.44140625" style="4" customWidth="1"/>
    <col min="19" max="19" width="9.77734375" style="4" customWidth="1"/>
    <col min="20" max="22" width="3.44140625" style="4" customWidth="1"/>
    <col min="23" max="23" width="14.77734375" style="4" customWidth="1"/>
    <col min="24" max="27" width="3.44140625" style="4" customWidth="1"/>
    <col min="28" max="28" width="5.77734375" style="4" customWidth="1"/>
    <col min="29" max="29" width="9" style="4" hidden="1" customWidth="1"/>
    <col min="30" max="30" width="8.44140625" style="4" hidden="1" customWidth="1"/>
    <col min="31" max="31" width="10.44140625" style="4" hidden="1" customWidth="1"/>
    <col min="32" max="32" width="29.21875" style="4" hidden="1" customWidth="1"/>
    <col min="33" max="33" width="22.6640625" style="4" hidden="1" customWidth="1"/>
    <col min="34" max="34" width="11.6640625" style="4" hidden="1" customWidth="1"/>
    <col min="35" max="37" width="10.44140625" style="4" hidden="1" customWidth="1"/>
    <col min="38" max="39" width="15" style="4" hidden="1" customWidth="1"/>
    <col min="40" max="41" width="9" style="4" hidden="1" customWidth="1"/>
    <col min="42" max="42" width="8.5546875" style="4" hidden="1" customWidth="1"/>
    <col min="43" max="44" width="2.44140625" style="4" hidden="1" customWidth="1"/>
    <col min="45" max="46" width="7.44140625" style="4" hidden="1" customWidth="1"/>
    <col min="47" max="47" width="11.6640625" style="4" hidden="1" customWidth="1"/>
    <col min="48" max="50" width="9" style="4" hidden="1" customWidth="1"/>
    <col min="51" max="16384" width="9" style="4"/>
  </cols>
  <sheetData>
    <row r="1" spans="1:49" ht="50.1" customHeight="1">
      <c r="A1" s="189" t="s">
        <v>17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90"/>
    </row>
    <row r="2" spans="1:49" ht="15" customHeight="1">
      <c r="A2" s="186" t="s">
        <v>129</v>
      </c>
      <c r="B2" s="186"/>
      <c r="C2" s="191" t="s">
        <v>37</v>
      </c>
      <c r="D2" s="191"/>
      <c r="N2" s="192" t="s">
        <v>9</v>
      </c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91"/>
    </row>
    <row r="3" spans="1:49" ht="15" customHeight="1">
      <c r="A3" s="186"/>
      <c r="B3" s="186"/>
      <c r="C3" s="193" t="s">
        <v>10</v>
      </c>
      <c r="D3" s="193"/>
    </row>
    <row r="4" spans="1:49" ht="45" customHeight="1">
      <c r="A4" s="183" t="s">
        <v>51</v>
      </c>
      <c r="B4" s="183"/>
      <c r="C4" s="194"/>
      <c r="D4" s="194"/>
      <c r="E4" s="187" t="s">
        <v>173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49" ht="23.4">
      <c r="A5" s="35"/>
      <c r="B5" s="35"/>
      <c r="C5" s="35"/>
      <c r="D5" s="35"/>
      <c r="E5" s="200" t="s">
        <v>132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35"/>
      <c r="U5" s="35"/>
      <c r="V5" s="35"/>
      <c r="W5" s="35"/>
      <c r="AA5" s="35"/>
      <c r="AB5" s="89"/>
    </row>
    <row r="6" spans="1:49" ht="13.8" thickBot="1">
      <c r="B6" s="195" t="s">
        <v>10</v>
      </c>
      <c r="C6" s="196"/>
      <c r="D6" s="104"/>
      <c r="E6" s="197" t="s">
        <v>166</v>
      </c>
      <c r="F6" s="198"/>
      <c r="G6" s="198"/>
      <c r="H6" s="198"/>
      <c r="I6" s="199"/>
      <c r="J6" s="197" t="s">
        <v>29</v>
      </c>
      <c r="K6" s="199"/>
      <c r="L6" s="201"/>
      <c r="M6" s="202"/>
      <c r="N6" s="202"/>
      <c r="P6" s="197" t="s">
        <v>0</v>
      </c>
      <c r="Q6" s="198"/>
      <c r="R6" s="198"/>
      <c r="S6" s="199"/>
      <c r="T6" s="197" t="s">
        <v>1</v>
      </c>
      <c r="U6" s="198"/>
      <c r="V6" s="198"/>
      <c r="W6" s="199"/>
      <c r="AC6" s="31"/>
    </row>
    <row r="7" spans="1:49" ht="30" customHeight="1" thickBot="1">
      <c r="A7" s="99" t="s">
        <v>44</v>
      </c>
      <c r="B7" s="229"/>
      <c r="C7" s="230"/>
      <c r="D7" s="131" t="s">
        <v>28</v>
      </c>
      <c r="E7" s="231"/>
      <c r="F7" s="232"/>
      <c r="G7" s="232"/>
      <c r="H7" s="232"/>
      <c r="I7" s="222"/>
      <c r="J7" s="221"/>
      <c r="K7" s="222"/>
      <c r="L7" s="226"/>
      <c r="M7" s="227"/>
      <c r="N7" s="228"/>
      <c r="O7" s="275" t="s">
        <v>43</v>
      </c>
      <c r="P7" s="216"/>
      <c r="Q7" s="217"/>
      <c r="R7" s="217"/>
      <c r="S7" s="217"/>
      <c r="T7" s="223"/>
      <c r="U7" s="224"/>
      <c r="V7" s="224"/>
      <c r="W7" s="225"/>
      <c r="AC7" s="32"/>
    </row>
    <row r="8" spans="1:49" ht="13.5" customHeight="1">
      <c r="E8" s="103" t="s">
        <v>123</v>
      </c>
      <c r="F8" s="218" t="s">
        <v>178</v>
      </c>
      <c r="G8" s="219"/>
      <c r="H8" s="219"/>
      <c r="I8" s="219"/>
      <c r="J8" s="219"/>
      <c r="K8" s="219"/>
      <c r="L8" s="219"/>
      <c r="M8" s="219"/>
      <c r="N8" s="219"/>
      <c r="O8" s="220"/>
      <c r="P8" s="276" t="s">
        <v>12</v>
      </c>
      <c r="Q8" s="277"/>
      <c r="R8" s="277"/>
      <c r="S8" s="278"/>
      <c r="T8" s="279" t="s">
        <v>11</v>
      </c>
      <c r="U8" s="280"/>
      <c r="V8" s="280"/>
      <c r="W8" s="281"/>
    </row>
    <row r="9" spans="1:49" ht="30" customHeight="1">
      <c r="A9" s="33" t="s">
        <v>27</v>
      </c>
      <c r="B9" s="184"/>
      <c r="C9" s="185"/>
      <c r="D9" s="102" t="s">
        <v>122</v>
      </c>
      <c r="E9" s="106"/>
      <c r="F9" s="213"/>
      <c r="G9" s="214"/>
      <c r="H9" s="214"/>
      <c r="I9" s="214"/>
      <c r="J9" s="214"/>
      <c r="K9" s="214"/>
      <c r="L9" s="214"/>
      <c r="M9" s="214"/>
      <c r="N9" s="214"/>
      <c r="O9" s="215"/>
      <c r="P9" s="203"/>
      <c r="Q9" s="204"/>
      <c r="R9" s="204"/>
      <c r="S9" s="205"/>
      <c r="T9" s="203"/>
      <c r="U9" s="204"/>
      <c r="V9" s="204"/>
      <c r="W9" s="205"/>
    </row>
    <row r="10" spans="1:49" ht="13.8" thickBot="1">
      <c r="D10" s="31"/>
      <c r="AE10" s="4" t="s">
        <v>120</v>
      </c>
    </row>
    <row r="11" spans="1:49" ht="30" customHeight="1" thickBot="1">
      <c r="A11" s="112" t="s">
        <v>124</v>
      </c>
      <c r="B11" s="233" t="s">
        <v>26</v>
      </c>
      <c r="C11" s="234"/>
      <c r="D11" s="235"/>
      <c r="E11" s="237" t="s">
        <v>175</v>
      </c>
      <c r="F11" s="237"/>
      <c r="G11" s="237"/>
      <c r="H11" s="237"/>
      <c r="I11" s="237"/>
      <c r="J11" s="236" t="s">
        <v>131</v>
      </c>
      <c r="K11" s="236"/>
      <c r="L11" s="237" t="s">
        <v>56</v>
      </c>
      <c r="M11" s="237"/>
      <c r="N11" s="237"/>
      <c r="O11" s="237"/>
      <c r="P11" s="284" t="s">
        <v>45</v>
      </c>
      <c r="Q11" s="284"/>
      <c r="R11" s="284"/>
      <c r="S11" s="284"/>
      <c r="T11" s="237" t="s">
        <v>46</v>
      </c>
      <c r="U11" s="237"/>
      <c r="V11" s="237"/>
      <c r="W11" s="92">
        <v>3</v>
      </c>
      <c r="X11" s="283" t="s">
        <v>47</v>
      </c>
      <c r="Y11" s="224"/>
      <c r="Z11" s="224"/>
      <c r="AA11" s="282" t="s">
        <v>48</v>
      </c>
      <c r="AB11" s="94"/>
      <c r="AE11" s="28">
        <f>B7</f>
        <v>0</v>
      </c>
      <c r="AF11" s="29">
        <f>E7</f>
        <v>0</v>
      </c>
      <c r="AG11" s="29">
        <f>J7</f>
        <v>0</v>
      </c>
      <c r="AH11" s="29" t="str">
        <f>P7&amp;"  "&amp;T7</f>
        <v xml:space="preserve">  </v>
      </c>
      <c r="AI11" s="29">
        <f>P9</f>
        <v>0</v>
      </c>
      <c r="AJ11" s="29">
        <f>T9</f>
        <v>0</v>
      </c>
      <c r="AK11" s="30">
        <f>P12</f>
        <v>0</v>
      </c>
      <c r="AL11" s="29">
        <f>D12</f>
        <v>0</v>
      </c>
      <c r="AM11" s="29">
        <f>E12</f>
        <v>0</v>
      </c>
      <c r="AN11" s="29">
        <f>J12</f>
        <v>0</v>
      </c>
      <c r="AO11" s="30">
        <f>L12</f>
        <v>0</v>
      </c>
      <c r="AP11" s="28">
        <f>女子申込!D12</f>
        <v>0</v>
      </c>
      <c r="AQ11" s="29">
        <f>女子申込!E12</f>
        <v>0</v>
      </c>
      <c r="AR11" s="29">
        <f>女子申込!J12</f>
        <v>0</v>
      </c>
      <c r="AS11" s="85">
        <f>女子申込!L12</f>
        <v>0</v>
      </c>
      <c r="AT11" s="29" t="str">
        <f>W11&amp;"月"&amp;Y11&amp;"日"</f>
        <v>3月日</v>
      </c>
      <c r="AU11" s="86" t="str">
        <f>W12&amp;"郵便局"</f>
        <v>郵便局</v>
      </c>
      <c r="AV11" s="105">
        <f>E9</f>
        <v>0</v>
      </c>
      <c r="AW11" s="105" t="e">
        <f>VLOOKUP(AV11,$K$39:$L$86,2,FALSE)</f>
        <v>#N/A</v>
      </c>
    </row>
    <row r="12" spans="1:49" ht="30" customHeight="1">
      <c r="A12" s="113">
        <v>0</v>
      </c>
      <c r="B12" s="243" t="s">
        <v>15</v>
      </c>
      <c r="C12" s="243"/>
      <c r="D12" s="20">
        <f>COUNT(AC16:AC35)</f>
        <v>0</v>
      </c>
      <c r="E12" s="210">
        <f>COUNTA(K16:K35)</f>
        <v>0</v>
      </c>
      <c r="F12" s="210"/>
      <c r="G12" s="210"/>
      <c r="H12" s="210"/>
      <c r="I12" s="210"/>
      <c r="J12" s="247">
        <f>IF(COUNTIF(J16:J35,"○")&gt;=4,1,0)</f>
        <v>0</v>
      </c>
      <c r="K12" s="247"/>
      <c r="L12" s="244">
        <f>E12*4000</f>
        <v>0</v>
      </c>
      <c r="M12" s="244"/>
      <c r="N12" s="244"/>
      <c r="O12" s="244"/>
      <c r="P12" s="248">
        <f>L12+女子申込!L12</f>
        <v>0</v>
      </c>
      <c r="Q12" s="248"/>
      <c r="R12" s="248"/>
      <c r="S12" s="248"/>
      <c r="T12" s="285" t="s">
        <v>50</v>
      </c>
      <c r="U12" s="285"/>
      <c r="V12" s="285"/>
      <c r="W12" s="137"/>
      <c r="X12" s="286" t="s">
        <v>49</v>
      </c>
      <c r="Y12" s="286"/>
      <c r="Z12" s="286"/>
      <c r="AA12" s="287"/>
      <c r="AB12" s="95"/>
    </row>
    <row r="13" spans="1:49" ht="13.5" customHeight="1">
      <c r="B13" s="120"/>
      <c r="C13" s="129" t="s">
        <v>61</v>
      </c>
      <c r="D13" s="114" t="s">
        <v>2</v>
      </c>
      <c r="E13" s="115" t="s">
        <v>59</v>
      </c>
      <c r="F13" s="115" t="s">
        <v>60</v>
      </c>
      <c r="G13" s="115"/>
      <c r="H13" s="115"/>
      <c r="I13" s="245" t="s">
        <v>62</v>
      </c>
      <c r="J13" s="246"/>
      <c r="K13" s="19"/>
      <c r="L13" s="35"/>
      <c r="M13" s="11"/>
      <c r="N13" s="11"/>
      <c r="O13" s="11"/>
      <c r="P13" s="11"/>
      <c r="Q13" s="11"/>
      <c r="R13" s="11"/>
      <c r="S13" s="19"/>
      <c r="T13" s="12"/>
      <c r="U13" s="10"/>
      <c r="V13" s="10"/>
      <c r="W13" s="10"/>
      <c r="X13" s="10"/>
      <c r="Y13" s="10"/>
      <c r="Z13" s="10"/>
      <c r="AA13" s="10"/>
      <c r="AB13" s="11"/>
    </row>
    <row r="14" spans="1:49" ht="30" customHeight="1" thickBot="1">
      <c r="A14" s="206" t="s">
        <v>130</v>
      </c>
      <c r="B14" s="207"/>
      <c r="C14" s="211" t="s">
        <v>139</v>
      </c>
      <c r="D14" s="212"/>
      <c r="E14" s="116">
        <v>0</v>
      </c>
      <c r="F14" s="116">
        <v>0</v>
      </c>
      <c r="G14" s="116">
        <v>0</v>
      </c>
      <c r="H14" s="116">
        <v>0</v>
      </c>
      <c r="I14" s="208" t="e">
        <f>RIGHT(FIXED((C14*10000+E14*100+F14)/100000,5),5)</f>
        <v>#VALUE!</v>
      </c>
      <c r="J14" s="209"/>
      <c r="K14" s="240" t="s">
        <v>165</v>
      </c>
      <c r="L14" s="241"/>
      <c r="M14" s="241"/>
      <c r="N14" s="241"/>
      <c r="O14" s="241"/>
      <c r="P14" s="241"/>
      <c r="Q14" s="241"/>
      <c r="R14" s="242"/>
      <c r="S14" s="240" t="s">
        <v>147</v>
      </c>
      <c r="T14" s="241"/>
      <c r="U14" s="241"/>
      <c r="V14" s="241"/>
      <c r="W14" s="241"/>
      <c r="X14" s="241"/>
      <c r="Y14" s="241"/>
      <c r="Z14" s="242"/>
      <c r="AA14" s="249" t="s">
        <v>183</v>
      </c>
      <c r="AB14" s="60" t="s">
        <v>70</v>
      </c>
      <c r="AE14" s="4" t="s">
        <v>13</v>
      </c>
    </row>
    <row r="15" spans="1:49" ht="26.4">
      <c r="A15" s="161" t="s">
        <v>38</v>
      </c>
      <c r="B15" s="87" t="s">
        <v>57</v>
      </c>
      <c r="C15" s="61" t="s">
        <v>42</v>
      </c>
      <c r="D15" s="61" t="s">
        <v>1</v>
      </c>
      <c r="E15" s="87" t="s">
        <v>137</v>
      </c>
      <c r="F15" s="87" t="s">
        <v>138</v>
      </c>
      <c r="G15" s="87" t="s">
        <v>185</v>
      </c>
      <c r="H15" s="87" t="s">
        <v>186</v>
      </c>
      <c r="I15" s="164" t="s">
        <v>169</v>
      </c>
      <c r="J15" s="160" t="s">
        <v>167</v>
      </c>
      <c r="K15" s="62" t="s">
        <v>14</v>
      </c>
      <c r="L15" s="63" t="s">
        <v>2</v>
      </c>
      <c r="M15" s="64" t="s">
        <v>59</v>
      </c>
      <c r="N15" s="145" t="s">
        <v>60</v>
      </c>
      <c r="O15" s="291" t="s">
        <v>36</v>
      </c>
      <c r="P15" s="65" t="s">
        <v>33</v>
      </c>
      <c r="Q15" s="65" t="s">
        <v>34</v>
      </c>
      <c r="R15" s="66" t="s">
        <v>35</v>
      </c>
      <c r="S15" s="143" t="s">
        <v>14</v>
      </c>
      <c r="T15" s="146" t="s">
        <v>2</v>
      </c>
      <c r="U15" s="147" t="s">
        <v>59</v>
      </c>
      <c r="V15" s="148" t="s">
        <v>60</v>
      </c>
      <c r="W15" s="144" t="s">
        <v>146</v>
      </c>
      <c r="X15" s="146" t="s">
        <v>33</v>
      </c>
      <c r="Y15" s="146" t="s">
        <v>34</v>
      </c>
      <c r="Z15" s="149" t="s">
        <v>35</v>
      </c>
      <c r="AA15" s="250"/>
      <c r="AB15" s="67" t="s">
        <v>71</v>
      </c>
      <c r="AE15" s="21" t="s">
        <v>21</v>
      </c>
      <c r="AF15" s="22" t="s">
        <v>19</v>
      </c>
      <c r="AG15" s="22" t="s">
        <v>20</v>
      </c>
      <c r="AH15" s="22" t="s">
        <v>184</v>
      </c>
      <c r="AI15" s="22" t="s">
        <v>18</v>
      </c>
      <c r="AJ15" s="22" t="s">
        <v>22</v>
      </c>
      <c r="AK15" s="22" t="s">
        <v>23</v>
      </c>
      <c r="AL15" s="22" t="s">
        <v>24</v>
      </c>
      <c r="AM15" s="22" t="s">
        <v>25</v>
      </c>
      <c r="AN15" s="23" t="s">
        <v>164</v>
      </c>
      <c r="AO15" s="23" t="s">
        <v>168</v>
      </c>
      <c r="AP15" s="23" t="s">
        <v>170</v>
      </c>
    </row>
    <row r="16" spans="1:49" ht="30" customHeight="1">
      <c r="A16" s="70"/>
      <c r="B16" s="133"/>
      <c r="C16" s="133"/>
      <c r="D16" s="133"/>
      <c r="E16" s="133"/>
      <c r="F16" s="133"/>
      <c r="G16" s="133"/>
      <c r="H16" s="133"/>
      <c r="I16" s="162"/>
      <c r="J16" s="171"/>
      <c r="K16" s="73"/>
      <c r="L16" s="74"/>
      <c r="M16" s="74"/>
      <c r="N16" s="75"/>
      <c r="O16" s="132"/>
      <c r="P16" s="76"/>
      <c r="Q16" s="76"/>
      <c r="R16" s="75"/>
      <c r="S16" s="166"/>
      <c r="T16" s="74"/>
      <c r="U16" s="74"/>
      <c r="V16" s="75"/>
      <c r="W16" s="151"/>
      <c r="X16" s="74"/>
      <c r="Y16" s="74"/>
      <c r="Z16" s="75"/>
      <c r="AA16" s="68" t="str">
        <f>IF(AF16="","",COUNTA(K16))</f>
        <v/>
      </c>
      <c r="AB16" s="177"/>
      <c r="AC16" s="18" t="str">
        <f>IF(AA16="","",VALUE(AA16&amp;AD16))</f>
        <v/>
      </c>
      <c r="AD16" s="18">
        <f>IF(LENB(I16)=2,RIGHTB(I16,1),I16)</f>
        <v>0</v>
      </c>
      <c r="AE16" s="24" t="str">
        <f>IF(C16="","",RIGHTB(AO16,6)*1000)</f>
        <v/>
      </c>
      <c r="AF16" s="7" t="str">
        <f>IF(C16="","",IF(LENB(C16)+LENB(D16)&gt;=10,C16&amp;D16,IF(LENB(C16)+LENB(D16)&gt;=8,C16&amp;"  "&amp;D16,IF(LENB(C16)+LENB(D16)&gt;=6,C16&amp;"    "&amp;D16,C16&amp;"      "&amp;D16)))&amp;IF(I16="","","("&amp;MIDB(I16,3,2)&amp;")"))</f>
        <v/>
      </c>
      <c r="AG16" s="8" t="str">
        <f>IF(AND(E16="",F16=""),"",UPPER(ASC(E16))&amp;" "&amp;PROPER(ASC(F16)))</f>
        <v/>
      </c>
      <c r="AH16" s="8" t="str">
        <f>IF(AND(F16="",G16=""),"",UPPER(ASC(G16))&amp;" "&amp;PROPER(ASC(H16)))</f>
        <v/>
      </c>
      <c r="AI16" s="8" t="str">
        <f>IF(C16="","",1)</f>
        <v/>
      </c>
      <c r="AJ16" s="8" t="str">
        <f t="shared" ref="AJ16:AJ30" si="0">IF(C16="","",VLOOKUP(AB16,$K$39:$L$86,2,FALSE))</f>
        <v/>
      </c>
      <c r="AK16" s="7" t="str">
        <f t="shared" ref="AK16:AK30" si="1">IF(AF16="","",$AF$11)</f>
        <v/>
      </c>
      <c r="AL16" s="7"/>
      <c r="AM16" s="7" t="str">
        <f t="shared" ref="AM16:AM30" si="2">IF(K16="","",VLOOKUP(K16,$C$39:$E$39,2,FALSE)&amp;" "&amp;RIGHT(FIXED(VALUE(L16&amp;M16&amp;IF(LENB(N16)=1,N16&amp;"0",N16))/VLOOKUP(K16,$C$39:$E$39,3,FALSE),VLOOKUP(K16,$C$39:$F$39,4,FALSE)),VLOOKUP(K16,$C$39:$F$39,4,FALSE)))</f>
        <v/>
      </c>
      <c r="AN16" s="25" t="str">
        <f t="shared" ref="AN16:AN30" si="3">IF(S16="","",T16&amp;":"&amp;U16&amp;"."&amp;V16)</f>
        <v/>
      </c>
      <c r="AO16" s="25" t="str">
        <f t="shared" ref="AO16:AO30" si="4">IF(I16="","",I16)</f>
        <v/>
      </c>
      <c r="AP16" s="25" t="str">
        <f t="shared" ref="AP16:AP30" si="5">IF(J16="","",J16)</f>
        <v/>
      </c>
    </row>
    <row r="17" spans="1:42" ht="30" customHeight="1">
      <c r="A17" s="71"/>
      <c r="B17" s="138"/>
      <c r="C17" s="138"/>
      <c r="D17" s="138"/>
      <c r="E17" s="138"/>
      <c r="F17" s="138"/>
      <c r="G17" s="138"/>
      <c r="H17" s="138"/>
      <c r="I17" s="163"/>
      <c r="J17" s="172"/>
      <c r="K17" s="77"/>
      <c r="L17" s="78"/>
      <c r="M17" s="78"/>
      <c r="N17" s="79"/>
      <c r="O17" s="140"/>
      <c r="P17" s="80"/>
      <c r="Q17" s="80"/>
      <c r="R17" s="79"/>
      <c r="S17" s="167"/>
      <c r="T17" s="78"/>
      <c r="U17" s="78"/>
      <c r="V17" s="79"/>
      <c r="W17" s="152"/>
      <c r="X17" s="78"/>
      <c r="Y17" s="78"/>
      <c r="Z17" s="79"/>
      <c r="AA17" s="69" t="str">
        <f t="shared" ref="AA17:AA35" si="6">IF(AF17="","",COUNTA(K17))</f>
        <v/>
      </c>
      <c r="AB17" s="178"/>
      <c r="AC17" s="18" t="str">
        <f t="shared" ref="AC17:AC30" si="7">IF(AA17="","",VALUE(AA17&amp;AD17))</f>
        <v/>
      </c>
      <c r="AD17" s="18">
        <f t="shared" ref="AD17:AD30" si="8">IF(LENB(I17)=2,RIGHTB(I17,1),I17)</f>
        <v>0</v>
      </c>
      <c r="AE17" s="24" t="str">
        <f>IF(C17="","",RIGHTB(AO17,6)*1000)</f>
        <v/>
      </c>
      <c r="AF17" s="7" t="str">
        <f t="shared" ref="AF17:AF30" si="9">IF(C17="","",IF(LENB(C17)+LENB(D17)&gt;=10,C17&amp;D17,IF(LENB(C17)+LENB(D17)&gt;=8,C17&amp;"  "&amp;D17,IF(LENB(C17)+LENB(D17)&gt;=6,C17&amp;"    "&amp;D17,C17&amp;"      "&amp;D17)))&amp;IF(I17="","","("&amp;MIDB(I17,3,2)&amp;")"))</f>
        <v/>
      </c>
      <c r="AG17" s="8" t="str">
        <f t="shared" ref="AG17:AG30" si="10">IF(AND(E17="",F17=""),"",UPPER(ASC(E17))&amp;" "&amp;PROPER(ASC(F17)))</f>
        <v/>
      </c>
      <c r="AH17" s="8" t="str">
        <f t="shared" ref="AH17:AH30" si="11">IF(AND(F17="",G17=""),"",UPPER(ASC(G17))&amp;" "&amp;PROPER(ASC(H17)))</f>
        <v/>
      </c>
      <c r="AI17" s="8" t="str">
        <f t="shared" ref="AI17:AI30" si="12">IF(C17="","",1)</f>
        <v/>
      </c>
      <c r="AJ17" s="8" t="str">
        <f t="shared" si="0"/>
        <v/>
      </c>
      <c r="AK17" s="7" t="str">
        <f t="shared" si="1"/>
        <v/>
      </c>
      <c r="AL17" s="7"/>
      <c r="AM17" s="7" t="str">
        <f t="shared" si="2"/>
        <v/>
      </c>
      <c r="AN17" s="25" t="str">
        <f t="shared" si="3"/>
        <v/>
      </c>
      <c r="AO17" s="25" t="str">
        <f t="shared" si="4"/>
        <v/>
      </c>
      <c r="AP17" s="25" t="str">
        <f t="shared" si="5"/>
        <v/>
      </c>
    </row>
    <row r="18" spans="1:42" ht="30" customHeight="1">
      <c r="A18" s="71"/>
      <c r="B18" s="138"/>
      <c r="C18" s="138"/>
      <c r="D18" s="138"/>
      <c r="E18" s="138"/>
      <c r="F18" s="138"/>
      <c r="G18" s="138"/>
      <c r="H18" s="138"/>
      <c r="I18" s="163"/>
      <c r="J18" s="172"/>
      <c r="K18" s="77"/>
      <c r="L18" s="78"/>
      <c r="M18" s="78"/>
      <c r="N18" s="79"/>
      <c r="O18" s="140"/>
      <c r="P18" s="80"/>
      <c r="Q18" s="80"/>
      <c r="R18" s="79"/>
      <c r="S18" s="167" t="str">
        <f t="shared" ref="S18:S35" si="13">IF(K18="asics10000m","10000m","")</f>
        <v/>
      </c>
      <c r="T18" s="78"/>
      <c r="U18" s="78"/>
      <c r="V18" s="79"/>
      <c r="W18" s="152"/>
      <c r="X18" s="78"/>
      <c r="Y18" s="78"/>
      <c r="Z18" s="79"/>
      <c r="AA18" s="69" t="str">
        <f t="shared" si="6"/>
        <v/>
      </c>
      <c r="AB18" s="178"/>
      <c r="AC18" s="18" t="str">
        <f t="shared" si="7"/>
        <v/>
      </c>
      <c r="AD18" s="18">
        <f t="shared" si="8"/>
        <v>0</v>
      </c>
      <c r="AE18" s="24" t="str">
        <f t="shared" ref="AE18:AE30" si="14">IF(C18="","",RIGHTB(AO18,6)*1000+$AE$11*100+1)</f>
        <v/>
      </c>
      <c r="AF18" s="7" t="str">
        <f t="shared" si="9"/>
        <v/>
      </c>
      <c r="AG18" s="8" t="str">
        <f t="shared" si="10"/>
        <v/>
      </c>
      <c r="AH18" s="8" t="str">
        <f t="shared" si="11"/>
        <v/>
      </c>
      <c r="AI18" s="8" t="str">
        <f t="shared" si="12"/>
        <v/>
      </c>
      <c r="AJ18" s="8" t="str">
        <f t="shared" si="0"/>
        <v/>
      </c>
      <c r="AK18" s="7" t="str">
        <f t="shared" si="1"/>
        <v/>
      </c>
      <c r="AL18" s="7"/>
      <c r="AM18" s="7" t="str">
        <f t="shared" si="2"/>
        <v/>
      </c>
      <c r="AN18" s="25" t="str">
        <f t="shared" si="3"/>
        <v/>
      </c>
      <c r="AO18" s="25" t="str">
        <f t="shared" si="4"/>
        <v/>
      </c>
      <c r="AP18" s="25" t="str">
        <f t="shared" si="5"/>
        <v/>
      </c>
    </row>
    <row r="19" spans="1:42" ht="30" customHeight="1">
      <c r="A19" s="71"/>
      <c r="B19" s="138"/>
      <c r="C19" s="138"/>
      <c r="D19" s="138"/>
      <c r="E19" s="138"/>
      <c r="F19" s="138"/>
      <c r="G19" s="138"/>
      <c r="H19" s="138"/>
      <c r="I19" s="163"/>
      <c r="J19" s="172"/>
      <c r="K19" s="77"/>
      <c r="L19" s="78"/>
      <c r="M19" s="78"/>
      <c r="N19" s="79"/>
      <c r="O19" s="140"/>
      <c r="P19" s="80"/>
      <c r="Q19" s="80"/>
      <c r="R19" s="79"/>
      <c r="S19" s="167" t="str">
        <f t="shared" si="13"/>
        <v/>
      </c>
      <c r="T19" s="78"/>
      <c r="U19" s="78"/>
      <c r="V19" s="79"/>
      <c r="W19" s="152"/>
      <c r="X19" s="78"/>
      <c r="Y19" s="78"/>
      <c r="Z19" s="79"/>
      <c r="AA19" s="69" t="str">
        <f t="shared" si="6"/>
        <v/>
      </c>
      <c r="AB19" s="178"/>
      <c r="AC19" s="18" t="str">
        <f t="shared" si="7"/>
        <v/>
      </c>
      <c r="AD19" s="18">
        <f t="shared" si="8"/>
        <v>0</v>
      </c>
      <c r="AE19" s="24" t="str">
        <f t="shared" si="14"/>
        <v/>
      </c>
      <c r="AF19" s="7" t="str">
        <f t="shared" si="9"/>
        <v/>
      </c>
      <c r="AG19" s="8" t="str">
        <f t="shared" si="10"/>
        <v/>
      </c>
      <c r="AH19" s="8" t="str">
        <f t="shared" si="11"/>
        <v/>
      </c>
      <c r="AI19" s="8" t="str">
        <f t="shared" si="12"/>
        <v/>
      </c>
      <c r="AJ19" s="8" t="str">
        <f t="shared" si="0"/>
        <v/>
      </c>
      <c r="AK19" s="7" t="str">
        <f t="shared" si="1"/>
        <v/>
      </c>
      <c r="AL19" s="7"/>
      <c r="AM19" s="7" t="str">
        <f t="shared" si="2"/>
        <v/>
      </c>
      <c r="AN19" s="25" t="str">
        <f t="shared" si="3"/>
        <v/>
      </c>
      <c r="AO19" s="25" t="str">
        <f t="shared" si="4"/>
        <v/>
      </c>
      <c r="AP19" s="25" t="str">
        <f t="shared" si="5"/>
        <v/>
      </c>
    </row>
    <row r="20" spans="1:42" ht="30" customHeight="1">
      <c r="A20" s="71"/>
      <c r="B20" s="138"/>
      <c r="C20" s="138"/>
      <c r="D20" s="138"/>
      <c r="E20" s="138"/>
      <c r="F20" s="138"/>
      <c r="G20" s="138"/>
      <c r="H20" s="138"/>
      <c r="I20" s="163"/>
      <c r="J20" s="172"/>
      <c r="K20" s="77"/>
      <c r="L20" s="78"/>
      <c r="M20" s="78"/>
      <c r="N20" s="79"/>
      <c r="O20" s="140"/>
      <c r="P20" s="80"/>
      <c r="Q20" s="80"/>
      <c r="R20" s="79"/>
      <c r="S20" s="167" t="str">
        <f t="shared" si="13"/>
        <v/>
      </c>
      <c r="T20" s="78"/>
      <c r="U20" s="78"/>
      <c r="V20" s="79"/>
      <c r="W20" s="152"/>
      <c r="X20" s="78"/>
      <c r="Y20" s="78"/>
      <c r="Z20" s="79"/>
      <c r="AA20" s="69" t="str">
        <f t="shared" si="6"/>
        <v/>
      </c>
      <c r="AB20" s="178"/>
      <c r="AC20" s="18" t="str">
        <f t="shared" si="7"/>
        <v/>
      </c>
      <c r="AD20" s="18">
        <f t="shared" si="8"/>
        <v>0</v>
      </c>
      <c r="AE20" s="24" t="str">
        <f t="shared" si="14"/>
        <v/>
      </c>
      <c r="AF20" s="7" t="str">
        <f t="shared" si="9"/>
        <v/>
      </c>
      <c r="AG20" s="8" t="str">
        <f t="shared" si="10"/>
        <v/>
      </c>
      <c r="AH20" s="8" t="str">
        <f t="shared" si="11"/>
        <v/>
      </c>
      <c r="AI20" s="8" t="str">
        <f t="shared" si="12"/>
        <v/>
      </c>
      <c r="AJ20" s="8" t="str">
        <f t="shared" si="0"/>
        <v/>
      </c>
      <c r="AK20" s="7" t="str">
        <f t="shared" si="1"/>
        <v/>
      </c>
      <c r="AL20" s="7"/>
      <c r="AM20" s="7" t="str">
        <f t="shared" si="2"/>
        <v/>
      </c>
      <c r="AN20" s="25" t="str">
        <f t="shared" si="3"/>
        <v/>
      </c>
      <c r="AO20" s="25" t="str">
        <f t="shared" si="4"/>
        <v/>
      </c>
      <c r="AP20" s="25" t="str">
        <f t="shared" si="5"/>
        <v/>
      </c>
    </row>
    <row r="21" spans="1:42" ht="30" customHeight="1">
      <c r="A21" s="71"/>
      <c r="B21" s="138"/>
      <c r="C21" s="138"/>
      <c r="D21" s="138"/>
      <c r="E21" s="138"/>
      <c r="F21" s="138"/>
      <c r="G21" s="138"/>
      <c r="H21" s="138"/>
      <c r="I21" s="163"/>
      <c r="J21" s="172"/>
      <c r="K21" s="77"/>
      <c r="L21" s="78"/>
      <c r="M21" s="78"/>
      <c r="N21" s="79"/>
      <c r="O21" s="140"/>
      <c r="P21" s="80"/>
      <c r="Q21" s="80"/>
      <c r="R21" s="79"/>
      <c r="S21" s="167" t="str">
        <f t="shared" si="13"/>
        <v/>
      </c>
      <c r="T21" s="78"/>
      <c r="U21" s="78"/>
      <c r="V21" s="79"/>
      <c r="W21" s="152"/>
      <c r="X21" s="78"/>
      <c r="Y21" s="78"/>
      <c r="Z21" s="79"/>
      <c r="AA21" s="69" t="str">
        <f t="shared" si="6"/>
        <v/>
      </c>
      <c r="AB21" s="178"/>
      <c r="AC21" s="18" t="str">
        <f t="shared" si="7"/>
        <v/>
      </c>
      <c r="AD21" s="18">
        <f t="shared" si="8"/>
        <v>0</v>
      </c>
      <c r="AE21" s="24" t="str">
        <f t="shared" si="14"/>
        <v/>
      </c>
      <c r="AF21" s="7" t="str">
        <f t="shared" si="9"/>
        <v/>
      </c>
      <c r="AG21" s="8" t="str">
        <f t="shared" si="10"/>
        <v/>
      </c>
      <c r="AH21" s="8" t="str">
        <f t="shared" si="11"/>
        <v/>
      </c>
      <c r="AI21" s="8" t="str">
        <f t="shared" si="12"/>
        <v/>
      </c>
      <c r="AJ21" s="8" t="str">
        <f t="shared" si="0"/>
        <v/>
      </c>
      <c r="AK21" s="7" t="str">
        <f t="shared" si="1"/>
        <v/>
      </c>
      <c r="AL21" s="7"/>
      <c r="AM21" s="7" t="str">
        <f t="shared" si="2"/>
        <v/>
      </c>
      <c r="AN21" s="25" t="str">
        <f t="shared" si="3"/>
        <v/>
      </c>
      <c r="AO21" s="25" t="str">
        <f t="shared" si="4"/>
        <v/>
      </c>
      <c r="AP21" s="25" t="str">
        <f t="shared" si="5"/>
        <v/>
      </c>
    </row>
    <row r="22" spans="1:42" ht="30" customHeight="1">
      <c r="A22" s="71"/>
      <c r="B22" s="138"/>
      <c r="C22" s="138"/>
      <c r="D22" s="138"/>
      <c r="E22" s="138"/>
      <c r="F22" s="138"/>
      <c r="G22" s="138"/>
      <c r="H22" s="138"/>
      <c r="I22" s="163"/>
      <c r="J22" s="172"/>
      <c r="K22" s="77"/>
      <c r="L22" s="78"/>
      <c r="M22" s="78"/>
      <c r="N22" s="79"/>
      <c r="O22" s="140"/>
      <c r="P22" s="80"/>
      <c r="Q22" s="80"/>
      <c r="R22" s="79"/>
      <c r="S22" s="167" t="str">
        <f t="shared" si="13"/>
        <v/>
      </c>
      <c r="T22" s="78"/>
      <c r="U22" s="78"/>
      <c r="V22" s="79"/>
      <c r="W22" s="152"/>
      <c r="X22" s="78"/>
      <c r="Y22" s="78"/>
      <c r="Z22" s="79"/>
      <c r="AA22" s="69" t="str">
        <f t="shared" si="6"/>
        <v/>
      </c>
      <c r="AB22" s="178"/>
      <c r="AC22" s="18" t="str">
        <f t="shared" si="7"/>
        <v/>
      </c>
      <c r="AD22" s="18">
        <f t="shared" si="8"/>
        <v>0</v>
      </c>
      <c r="AE22" s="24" t="str">
        <f t="shared" si="14"/>
        <v/>
      </c>
      <c r="AF22" s="7" t="str">
        <f t="shared" si="9"/>
        <v/>
      </c>
      <c r="AG22" s="8" t="str">
        <f t="shared" si="10"/>
        <v/>
      </c>
      <c r="AH22" s="8" t="str">
        <f t="shared" si="11"/>
        <v/>
      </c>
      <c r="AI22" s="8" t="str">
        <f t="shared" si="12"/>
        <v/>
      </c>
      <c r="AJ22" s="8" t="str">
        <f t="shared" si="0"/>
        <v/>
      </c>
      <c r="AK22" s="7" t="str">
        <f t="shared" si="1"/>
        <v/>
      </c>
      <c r="AL22" s="7"/>
      <c r="AM22" s="7" t="str">
        <f t="shared" si="2"/>
        <v/>
      </c>
      <c r="AN22" s="25" t="str">
        <f t="shared" si="3"/>
        <v/>
      </c>
      <c r="AO22" s="25" t="str">
        <f t="shared" si="4"/>
        <v/>
      </c>
      <c r="AP22" s="25" t="str">
        <f t="shared" si="5"/>
        <v/>
      </c>
    </row>
    <row r="23" spans="1:42" ht="30" customHeight="1">
      <c r="A23" s="71"/>
      <c r="B23" s="138"/>
      <c r="C23" s="138"/>
      <c r="D23" s="138"/>
      <c r="E23" s="138"/>
      <c r="F23" s="138"/>
      <c r="G23" s="138"/>
      <c r="H23" s="138"/>
      <c r="I23" s="163"/>
      <c r="J23" s="172"/>
      <c r="K23" s="77"/>
      <c r="L23" s="78"/>
      <c r="M23" s="78"/>
      <c r="N23" s="79"/>
      <c r="O23" s="140"/>
      <c r="P23" s="80"/>
      <c r="Q23" s="80"/>
      <c r="R23" s="79"/>
      <c r="S23" s="167" t="str">
        <f t="shared" si="13"/>
        <v/>
      </c>
      <c r="T23" s="78"/>
      <c r="U23" s="78"/>
      <c r="V23" s="79"/>
      <c r="W23" s="152"/>
      <c r="X23" s="78"/>
      <c r="Y23" s="78"/>
      <c r="Z23" s="79"/>
      <c r="AA23" s="69" t="str">
        <f t="shared" si="6"/>
        <v/>
      </c>
      <c r="AB23" s="178"/>
      <c r="AC23" s="18" t="str">
        <f t="shared" si="7"/>
        <v/>
      </c>
      <c r="AD23" s="18">
        <f t="shared" si="8"/>
        <v>0</v>
      </c>
      <c r="AE23" s="24" t="str">
        <f t="shared" si="14"/>
        <v/>
      </c>
      <c r="AF23" s="7" t="str">
        <f t="shared" si="9"/>
        <v/>
      </c>
      <c r="AG23" s="8" t="str">
        <f t="shared" si="10"/>
        <v/>
      </c>
      <c r="AH23" s="8" t="str">
        <f t="shared" si="11"/>
        <v/>
      </c>
      <c r="AI23" s="8" t="str">
        <f t="shared" si="12"/>
        <v/>
      </c>
      <c r="AJ23" s="8" t="str">
        <f t="shared" si="0"/>
        <v/>
      </c>
      <c r="AK23" s="7" t="str">
        <f t="shared" si="1"/>
        <v/>
      </c>
      <c r="AL23" s="7"/>
      <c r="AM23" s="7" t="str">
        <f t="shared" si="2"/>
        <v/>
      </c>
      <c r="AN23" s="25" t="str">
        <f t="shared" si="3"/>
        <v/>
      </c>
      <c r="AO23" s="25" t="str">
        <f t="shared" si="4"/>
        <v/>
      </c>
      <c r="AP23" s="25" t="str">
        <f t="shared" si="5"/>
        <v/>
      </c>
    </row>
    <row r="24" spans="1:42" ht="30" customHeight="1">
      <c r="A24" s="71"/>
      <c r="B24" s="138"/>
      <c r="C24" s="138"/>
      <c r="D24" s="138"/>
      <c r="E24" s="138"/>
      <c r="F24" s="138"/>
      <c r="G24" s="138"/>
      <c r="H24" s="138"/>
      <c r="I24" s="163"/>
      <c r="J24" s="172"/>
      <c r="K24" s="77"/>
      <c r="L24" s="78"/>
      <c r="M24" s="78"/>
      <c r="N24" s="79"/>
      <c r="O24" s="140"/>
      <c r="P24" s="80"/>
      <c r="Q24" s="80"/>
      <c r="R24" s="79"/>
      <c r="S24" s="167" t="str">
        <f t="shared" si="13"/>
        <v/>
      </c>
      <c r="T24" s="78"/>
      <c r="U24" s="78"/>
      <c r="V24" s="79"/>
      <c r="W24" s="152"/>
      <c r="X24" s="78"/>
      <c r="Y24" s="78"/>
      <c r="Z24" s="79"/>
      <c r="AA24" s="69" t="str">
        <f t="shared" si="6"/>
        <v/>
      </c>
      <c r="AB24" s="178"/>
      <c r="AC24" s="18" t="str">
        <f t="shared" si="7"/>
        <v/>
      </c>
      <c r="AD24" s="18">
        <f t="shared" si="8"/>
        <v>0</v>
      </c>
      <c r="AE24" s="24" t="str">
        <f t="shared" si="14"/>
        <v/>
      </c>
      <c r="AF24" s="7" t="str">
        <f t="shared" si="9"/>
        <v/>
      </c>
      <c r="AG24" s="8" t="str">
        <f t="shared" si="10"/>
        <v/>
      </c>
      <c r="AH24" s="8" t="str">
        <f t="shared" si="11"/>
        <v/>
      </c>
      <c r="AI24" s="8" t="str">
        <f t="shared" si="12"/>
        <v/>
      </c>
      <c r="AJ24" s="8" t="str">
        <f t="shared" si="0"/>
        <v/>
      </c>
      <c r="AK24" s="7" t="str">
        <f t="shared" si="1"/>
        <v/>
      </c>
      <c r="AL24" s="7"/>
      <c r="AM24" s="7" t="str">
        <f t="shared" si="2"/>
        <v/>
      </c>
      <c r="AN24" s="25" t="str">
        <f t="shared" si="3"/>
        <v/>
      </c>
      <c r="AO24" s="25" t="str">
        <f t="shared" si="4"/>
        <v/>
      </c>
      <c r="AP24" s="25" t="str">
        <f t="shared" si="5"/>
        <v/>
      </c>
    </row>
    <row r="25" spans="1:42" ht="30" customHeight="1">
      <c r="A25" s="71"/>
      <c r="B25" s="138"/>
      <c r="C25" s="138"/>
      <c r="D25" s="138"/>
      <c r="E25" s="138"/>
      <c r="F25" s="138"/>
      <c r="G25" s="138"/>
      <c r="H25" s="138"/>
      <c r="I25" s="163"/>
      <c r="J25" s="172"/>
      <c r="K25" s="77"/>
      <c r="L25" s="78"/>
      <c r="M25" s="78"/>
      <c r="N25" s="79"/>
      <c r="O25" s="140"/>
      <c r="P25" s="80"/>
      <c r="Q25" s="80"/>
      <c r="R25" s="79"/>
      <c r="S25" s="167" t="str">
        <f t="shared" si="13"/>
        <v/>
      </c>
      <c r="T25" s="78"/>
      <c r="U25" s="78"/>
      <c r="V25" s="79"/>
      <c r="W25" s="152"/>
      <c r="X25" s="78"/>
      <c r="Y25" s="78"/>
      <c r="Z25" s="79"/>
      <c r="AA25" s="69" t="str">
        <f t="shared" si="6"/>
        <v/>
      </c>
      <c r="AB25" s="178"/>
      <c r="AC25" s="18" t="str">
        <f t="shared" si="7"/>
        <v/>
      </c>
      <c r="AD25" s="18">
        <f t="shared" si="8"/>
        <v>0</v>
      </c>
      <c r="AE25" s="24" t="str">
        <f t="shared" si="14"/>
        <v/>
      </c>
      <c r="AF25" s="7" t="str">
        <f t="shared" si="9"/>
        <v/>
      </c>
      <c r="AG25" s="8" t="str">
        <f t="shared" si="10"/>
        <v/>
      </c>
      <c r="AH25" s="8" t="str">
        <f t="shared" si="11"/>
        <v/>
      </c>
      <c r="AI25" s="8" t="str">
        <f t="shared" si="12"/>
        <v/>
      </c>
      <c r="AJ25" s="8" t="str">
        <f t="shared" si="0"/>
        <v/>
      </c>
      <c r="AK25" s="7" t="str">
        <f t="shared" si="1"/>
        <v/>
      </c>
      <c r="AL25" s="7"/>
      <c r="AM25" s="7" t="str">
        <f t="shared" si="2"/>
        <v/>
      </c>
      <c r="AN25" s="25" t="str">
        <f t="shared" si="3"/>
        <v/>
      </c>
      <c r="AO25" s="25" t="str">
        <f t="shared" si="4"/>
        <v/>
      </c>
      <c r="AP25" s="25" t="str">
        <f t="shared" si="5"/>
        <v/>
      </c>
    </row>
    <row r="26" spans="1:42" ht="30" customHeight="1">
      <c r="A26" s="128"/>
      <c r="B26" s="138"/>
      <c r="C26" s="138"/>
      <c r="D26" s="138"/>
      <c r="E26" s="138"/>
      <c r="F26" s="138"/>
      <c r="G26" s="138"/>
      <c r="H26" s="138"/>
      <c r="I26" s="163"/>
      <c r="J26" s="172"/>
      <c r="K26" s="77"/>
      <c r="L26" s="78"/>
      <c r="M26" s="78"/>
      <c r="N26" s="79"/>
      <c r="O26" s="140"/>
      <c r="P26" s="80"/>
      <c r="Q26" s="80"/>
      <c r="R26" s="79"/>
      <c r="S26" s="167" t="str">
        <f t="shared" si="13"/>
        <v/>
      </c>
      <c r="T26" s="78"/>
      <c r="U26" s="78"/>
      <c r="V26" s="79"/>
      <c r="W26" s="152"/>
      <c r="X26" s="78"/>
      <c r="Y26" s="78"/>
      <c r="Z26" s="79"/>
      <c r="AA26" s="69" t="str">
        <f t="shared" si="6"/>
        <v/>
      </c>
      <c r="AB26" s="178"/>
      <c r="AC26" s="18" t="str">
        <f t="shared" si="7"/>
        <v/>
      </c>
      <c r="AD26" s="18">
        <f t="shared" si="8"/>
        <v>0</v>
      </c>
      <c r="AE26" s="24" t="str">
        <f t="shared" si="14"/>
        <v/>
      </c>
      <c r="AF26" s="7" t="str">
        <f t="shared" si="9"/>
        <v/>
      </c>
      <c r="AG26" s="8" t="str">
        <f t="shared" si="10"/>
        <v/>
      </c>
      <c r="AH26" s="8" t="str">
        <f t="shared" si="11"/>
        <v/>
      </c>
      <c r="AI26" s="8" t="str">
        <f t="shared" si="12"/>
        <v/>
      </c>
      <c r="AJ26" s="8" t="str">
        <f t="shared" si="0"/>
        <v/>
      </c>
      <c r="AK26" s="7" t="str">
        <f t="shared" si="1"/>
        <v/>
      </c>
      <c r="AL26" s="7"/>
      <c r="AM26" s="7" t="str">
        <f t="shared" si="2"/>
        <v/>
      </c>
      <c r="AN26" s="25" t="str">
        <f t="shared" si="3"/>
        <v/>
      </c>
      <c r="AO26" s="25" t="str">
        <f t="shared" si="4"/>
        <v/>
      </c>
      <c r="AP26" s="25" t="str">
        <f t="shared" si="5"/>
        <v/>
      </c>
    </row>
    <row r="27" spans="1:42" ht="30" customHeight="1">
      <c r="A27" s="71"/>
      <c r="B27" s="138"/>
      <c r="C27" s="138"/>
      <c r="D27" s="138"/>
      <c r="E27" s="138"/>
      <c r="F27" s="138"/>
      <c r="G27" s="138"/>
      <c r="H27" s="138"/>
      <c r="I27" s="163"/>
      <c r="J27" s="172"/>
      <c r="K27" s="77"/>
      <c r="L27" s="78"/>
      <c r="M27" s="78"/>
      <c r="N27" s="79"/>
      <c r="O27" s="140"/>
      <c r="P27" s="80"/>
      <c r="Q27" s="80"/>
      <c r="R27" s="79"/>
      <c r="S27" s="167" t="str">
        <f t="shared" si="13"/>
        <v/>
      </c>
      <c r="T27" s="78"/>
      <c r="U27" s="78"/>
      <c r="V27" s="79"/>
      <c r="W27" s="152"/>
      <c r="X27" s="78"/>
      <c r="Y27" s="78"/>
      <c r="Z27" s="79"/>
      <c r="AA27" s="69" t="str">
        <f t="shared" si="6"/>
        <v/>
      </c>
      <c r="AB27" s="178"/>
      <c r="AC27" s="18" t="str">
        <f t="shared" si="7"/>
        <v/>
      </c>
      <c r="AD27" s="18">
        <f t="shared" si="8"/>
        <v>0</v>
      </c>
      <c r="AE27" s="24" t="str">
        <f t="shared" si="14"/>
        <v/>
      </c>
      <c r="AF27" s="7" t="str">
        <f t="shared" si="9"/>
        <v/>
      </c>
      <c r="AG27" s="8" t="str">
        <f t="shared" si="10"/>
        <v/>
      </c>
      <c r="AH27" s="8" t="str">
        <f t="shared" si="11"/>
        <v/>
      </c>
      <c r="AI27" s="8" t="str">
        <f t="shared" si="12"/>
        <v/>
      </c>
      <c r="AJ27" s="8" t="str">
        <f t="shared" si="0"/>
        <v/>
      </c>
      <c r="AK27" s="7" t="str">
        <f t="shared" si="1"/>
        <v/>
      </c>
      <c r="AL27" s="7"/>
      <c r="AM27" s="7" t="str">
        <f t="shared" si="2"/>
        <v/>
      </c>
      <c r="AN27" s="25" t="str">
        <f t="shared" si="3"/>
        <v/>
      </c>
      <c r="AO27" s="25" t="str">
        <f t="shared" si="4"/>
        <v/>
      </c>
      <c r="AP27" s="25" t="str">
        <f t="shared" si="5"/>
        <v/>
      </c>
    </row>
    <row r="28" spans="1:42" ht="30" customHeight="1">
      <c r="A28" s="71"/>
      <c r="B28" s="138"/>
      <c r="C28" s="138"/>
      <c r="D28" s="138"/>
      <c r="E28" s="138"/>
      <c r="F28" s="138"/>
      <c r="G28" s="138"/>
      <c r="H28" s="138"/>
      <c r="I28" s="163"/>
      <c r="J28" s="172"/>
      <c r="K28" s="77"/>
      <c r="L28" s="78"/>
      <c r="M28" s="78"/>
      <c r="N28" s="79"/>
      <c r="O28" s="140"/>
      <c r="P28" s="80"/>
      <c r="Q28" s="80"/>
      <c r="R28" s="79"/>
      <c r="S28" s="167" t="str">
        <f t="shared" si="13"/>
        <v/>
      </c>
      <c r="T28" s="78"/>
      <c r="U28" s="78"/>
      <c r="V28" s="79"/>
      <c r="W28" s="152"/>
      <c r="X28" s="78"/>
      <c r="Y28" s="78"/>
      <c r="Z28" s="79"/>
      <c r="AA28" s="69" t="str">
        <f t="shared" si="6"/>
        <v/>
      </c>
      <c r="AB28" s="178"/>
      <c r="AC28" s="18" t="str">
        <f t="shared" si="7"/>
        <v/>
      </c>
      <c r="AD28" s="18">
        <f t="shared" si="8"/>
        <v>0</v>
      </c>
      <c r="AE28" s="24" t="str">
        <f t="shared" si="14"/>
        <v/>
      </c>
      <c r="AF28" s="7" t="str">
        <f t="shared" si="9"/>
        <v/>
      </c>
      <c r="AG28" s="8" t="str">
        <f t="shared" si="10"/>
        <v/>
      </c>
      <c r="AH28" s="8" t="str">
        <f t="shared" si="11"/>
        <v/>
      </c>
      <c r="AI28" s="8" t="str">
        <f t="shared" si="12"/>
        <v/>
      </c>
      <c r="AJ28" s="8" t="str">
        <f t="shared" si="0"/>
        <v/>
      </c>
      <c r="AK28" s="7" t="str">
        <f t="shared" si="1"/>
        <v/>
      </c>
      <c r="AL28" s="7"/>
      <c r="AM28" s="7" t="str">
        <f t="shared" si="2"/>
        <v/>
      </c>
      <c r="AN28" s="25" t="str">
        <f t="shared" si="3"/>
        <v/>
      </c>
      <c r="AO28" s="25" t="str">
        <f t="shared" si="4"/>
        <v/>
      </c>
      <c r="AP28" s="25" t="str">
        <f t="shared" si="5"/>
        <v/>
      </c>
    </row>
    <row r="29" spans="1:42" ht="30" customHeight="1">
      <c r="A29" s="71"/>
      <c r="B29" s="138"/>
      <c r="C29" s="138"/>
      <c r="D29" s="138"/>
      <c r="E29" s="138"/>
      <c r="F29" s="138"/>
      <c r="G29" s="138"/>
      <c r="H29" s="138"/>
      <c r="I29" s="163"/>
      <c r="J29" s="172"/>
      <c r="K29" s="77"/>
      <c r="L29" s="78"/>
      <c r="M29" s="78"/>
      <c r="N29" s="79"/>
      <c r="O29" s="140"/>
      <c r="P29" s="80"/>
      <c r="Q29" s="80"/>
      <c r="R29" s="79"/>
      <c r="S29" s="167" t="str">
        <f t="shared" si="13"/>
        <v/>
      </c>
      <c r="T29" s="78"/>
      <c r="U29" s="78"/>
      <c r="V29" s="79"/>
      <c r="W29" s="152"/>
      <c r="X29" s="78"/>
      <c r="Y29" s="78"/>
      <c r="Z29" s="79"/>
      <c r="AA29" s="69" t="str">
        <f t="shared" si="6"/>
        <v/>
      </c>
      <c r="AB29" s="178"/>
      <c r="AC29" s="18" t="str">
        <f t="shared" si="7"/>
        <v/>
      </c>
      <c r="AD29" s="18">
        <f t="shared" si="8"/>
        <v>0</v>
      </c>
      <c r="AE29" s="24" t="str">
        <f t="shared" si="14"/>
        <v/>
      </c>
      <c r="AF29" s="7" t="str">
        <f t="shared" si="9"/>
        <v/>
      </c>
      <c r="AG29" s="8" t="str">
        <f t="shared" si="10"/>
        <v/>
      </c>
      <c r="AH29" s="8" t="str">
        <f t="shared" si="11"/>
        <v/>
      </c>
      <c r="AI29" s="8" t="str">
        <f t="shared" si="12"/>
        <v/>
      </c>
      <c r="AJ29" s="8" t="str">
        <f t="shared" si="0"/>
        <v/>
      </c>
      <c r="AK29" s="7" t="str">
        <f t="shared" si="1"/>
        <v/>
      </c>
      <c r="AL29" s="7"/>
      <c r="AM29" s="7" t="str">
        <f t="shared" si="2"/>
        <v/>
      </c>
      <c r="AN29" s="25" t="str">
        <f t="shared" si="3"/>
        <v/>
      </c>
      <c r="AO29" s="25" t="str">
        <f t="shared" si="4"/>
        <v/>
      </c>
      <c r="AP29" s="25" t="str">
        <f t="shared" si="5"/>
        <v/>
      </c>
    </row>
    <row r="30" spans="1:42" ht="30" customHeight="1" thickBot="1">
      <c r="A30" s="71"/>
      <c r="B30" s="138"/>
      <c r="C30" s="138"/>
      <c r="D30" s="138"/>
      <c r="E30" s="138"/>
      <c r="F30" s="138"/>
      <c r="G30" s="138"/>
      <c r="H30" s="138"/>
      <c r="I30" s="163"/>
      <c r="J30" s="172"/>
      <c r="K30" s="77"/>
      <c r="L30" s="78"/>
      <c r="M30" s="78"/>
      <c r="N30" s="79"/>
      <c r="O30" s="140"/>
      <c r="P30" s="80"/>
      <c r="Q30" s="80"/>
      <c r="R30" s="79"/>
      <c r="S30" s="167" t="str">
        <f t="shared" si="13"/>
        <v/>
      </c>
      <c r="T30" s="78"/>
      <c r="U30" s="78"/>
      <c r="V30" s="79"/>
      <c r="W30" s="152"/>
      <c r="X30" s="78"/>
      <c r="Y30" s="78"/>
      <c r="Z30" s="79"/>
      <c r="AA30" s="69" t="str">
        <f t="shared" si="6"/>
        <v/>
      </c>
      <c r="AB30" s="178"/>
      <c r="AC30" s="18" t="str">
        <f t="shared" si="7"/>
        <v/>
      </c>
      <c r="AD30" s="18">
        <f t="shared" si="8"/>
        <v>0</v>
      </c>
      <c r="AE30" s="26" t="str">
        <f t="shared" si="14"/>
        <v/>
      </c>
      <c r="AF30" s="48" t="str">
        <f t="shared" si="9"/>
        <v/>
      </c>
      <c r="AG30" s="136" t="str">
        <f t="shared" si="10"/>
        <v/>
      </c>
      <c r="AH30" s="136" t="str">
        <f t="shared" si="11"/>
        <v/>
      </c>
      <c r="AI30" s="136" t="str">
        <f t="shared" si="12"/>
        <v/>
      </c>
      <c r="AJ30" s="136" t="str">
        <f t="shared" si="0"/>
        <v/>
      </c>
      <c r="AK30" s="48" t="str">
        <f t="shared" si="1"/>
        <v/>
      </c>
      <c r="AL30" s="48"/>
      <c r="AM30" s="48" t="str">
        <f t="shared" si="2"/>
        <v/>
      </c>
      <c r="AN30" s="49" t="str">
        <f t="shared" si="3"/>
        <v/>
      </c>
      <c r="AO30" s="49" t="str">
        <f t="shared" si="4"/>
        <v/>
      </c>
      <c r="AP30" s="49" t="str">
        <f t="shared" si="5"/>
        <v/>
      </c>
    </row>
    <row r="31" spans="1:42" ht="30" hidden="1" customHeight="1">
      <c r="A31" s="71"/>
      <c r="B31" s="6"/>
      <c r="C31" s="6"/>
      <c r="D31" s="6"/>
      <c r="E31" s="6"/>
      <c r="F31" s="6"/>
      <c r="G31" s="6"/>
      <c r="H31" s="6"/>
      <c r="I31" s="6"/>
      <c r="J31" s="41"/>
      <c r="K31" s="77"/>
      <c r="L31" s="78"/>
      <c r="M31" s="78"/>
      <c r="N31" s="79"/>
      <c r="O31" s="80"/>
      <c r="P31" s="80"/>
      <c r="Q31" s="80"/>
      <c r="R31" s="79"/>
      <c r="S31" s="77" t="str">
        <f t="shared" si="13"/>
        <v/>
      </c>
      <c r="T31" s="78"/>
      <c r="U31" s="78"/>
      <c r="V31" s="79"/>
      <c r="W31" s="80"/>
      <c r="X31" s="80"/>
      <c r="Y31" s="80"/>
      <c r="Z31" s="79"/>
      <c r="AA31" s="69" t="str">
        <f t="shared" si="6"/>
        <v/>
      </c>
      <c r="AB31" s="98" t="str">
        <f>IF(AG31="","",COUNTA(L31,T31))</f>
        <v/>
      </c>
      <c r="AC31" s="18" t="str">
        <f>IF(AA31="","",VALUE(AA31&amp;I31))</f>
        <v/>
      </c>
      <c r="AD31" s="18" t="str">
        <f>IF(J31="","","s"&amp;COUNTIF($J$16:J31,"○"))</f>
        <v/>
      </c>
      <c r="AF31" s="134"/>
      <c r="AG31" s="135"/>
      <c r="AH31" s="135"/>
      <c r="AI31" s="135"/>
      <c r="AJ31" s="134"/>
      <c r="AK31" s="134"/>
      <c r="AL31" s="134"/>
      <c r="AM31" s="134"/>
    </row>
    <row r="32" spans="1:42" ht="30" hidden="1" customHeight="1">
      <c r="A32" s="71"/>
      <c r="B32" s="6"/>
      <c r="C32" s="6"/>
      <c r="D32" s="6"/>
      <c r="E32" s="6"/>
      <c r="F32" s="6"/>
      <c r="G32" s="6"/>
      <c r="H32" s="6"/>
      <c r="I32" s="6"/>
      <c r="J32" s="41"/>
      <c r="K32" s="77"/>
      <c r="L32" s="78"/>
      <c r="M32" s="78"/>
      <c r="N32" s="79"/>
      <c r="O32" s="80"/>
      <c r="P32" s="80"/>
      <c r="Q32" s="80"/>
      <c r="R32" s="79"/>
      <c r="S32" s="77" t="str">
        <f t="shared" si="13"/>
        <v/>
      </c>
      <c r="T32" s="78"/>
      <c r="U32" s="78"/>
      <c r="V32" s="79"/>
      <c r="W32" s="80"/>
      <c r="X32" s="80"/>
      <c r="Y32" s="80"/>
      <c r="Z32" s="79"/>
      <c r="AA32" s="69" t="str">
        <f t="shared" si="6"/>
        <v/>
      </c>
      <c r="AB32" s="98" t="str">
        <f>IF(AG32="","",COUNTA(L32,T32))</f>
        <v/>
      </c>
      <c r="AC32" s="18" t="str">
        <f>IF(AA32="","",VALUE(AA32&amp;I32))</f>
        <v/>
      </c>
      <c r="AD32" s="18" t="str">
        <f>IF(J32="","","s"&amp;COUNTIF($J$16:J32,"○"))</f>
        <v/>
      </c>
      <c r="AF32" s="134"/>
      <c r="AG32" s="135"/>
      <c r="AH32" s="135"/>
      <c r="AI32" s="135"/>
      <c r="AJ32" s="134"/>
      <c r="AK32" s="134"/>
      <c r="AL32" s="134"/>
      <c r="AM32" s="134"/>
    </row>
    <row r="33" spans="1:39" ht="30" hidden="1" customHeight="1">
      <c r="A33" s="71"/>
      <c r="B33" s="6"/>
      <c r="C33" s="6"/>
      <c r="D33" s="6"/>
      <c r="E33" s="6"/>
      <c r="F33" s="6"/>
      <c r="G33" s="6"/>
      <c r="H33" s="6"/>
      <c r="I33" s="6"/>
      <c r="J33" s="41"/>
      <c r="K33" s="77"/>
      <c r="L33" s="78"/>
      <c r="M33" s="78"/>
      <c r="N33" s="79"/>
      <c r="O33" s="80"/>
      <c r="P33" s="80"/>
      <c r="Q33" s="80"/>
      <c r="R33" s="79"/>
      <c r="S33" s="77" t="str">
        <f t="shared" si="13"/>
        <v/>
      </c>
      <c r="T33" s="78"/>
      <c r="U33" s="78"/>
      <c r="V33" s="79"/>
      <c r="W33" s="80"/>
      <c r="X33" s="80"/>
      <c r="Y33" s="80"/>
      <c r="Z33" s="79"/>
      <c r="AA33" s="69" t="str">
        <f t="shared" si="6"/>
        <v/>
      </c>
      <c r="AB33" s="98" t="str">
        <f>IF(AG33="","",COUNTA(L33,T33))</f>
        <v/>
      </c>
      <c r="AC33" s="18" t="str">
        <f>IF(AA33="","",VALUE(AA33&amp;I33))</f>
        <v/>
      </c>
      <c r="AD33" s="18" t="str">
        <f>IF(J33="","","s"&amp;COUNTIF($J$16:J33,"○"))</f>
        <v/>
      </c>
      <c r="AF33" s="134"/>
      <c r="AG33" s="135"/>
      <c r="AH33" s="135"/>
      <c r="AI33" s="135"/>
      <c r="AJ33" s="134"/>
      <c r="AK33" s="134"/>
      <c r="AL33" s="134"/>
      <c r="AM33" s="134"/>
    </row>
    <row r="34" spans="1:39" ht="30" hidden="1" customHeight="1">
      <c r="A34" s="71"/>
      <c r="B34" s="6"/>
      <c r="C34" s="6"/>
      <c r="D34" s="6"/>
      <c r="E34" s="6"/>
      <c r="F34" s="6"/>
      <c r="G34" s="6"/>
      <c r="H34" s="6"/>
      <c r="I34" s="6"/>
      <c r="J34" s="41"/>
      <c r="K34" s="77"/>
      <c r="L34" s="78"/>
      <c r="M34" s="78"/>
      <c r="N34" s="79"/>
      <c r="O34" s="80"/>
      <c r="P34" s="80"/>
      <c r="Q34" s="80"/>
      <c r="R34" s="79"/>
      <c r="S34" s="77" t="str">
        <f t="shared" si="13"/>
        <v/>
      </c>
      <c r="T34" s="78"/>
      <c r="U34" s="78"/>
      <c r="V34" s="79"/>
      <c r="W34" s="80"/>
      <c r="X34" s="80"/>
      <c r="Y34" s="80"/>
      <c r="Z34" s="79"/>
      <c r="AA34" s="69" t="str">
        <f t="shared" si="6"/>
        <v/>
      </c>
      <c r="AB34" s="98" t="str">
        <f>IF(AG34="","",COUNTA(L34,T34))</f>
        <v/>
      </c>
      <c r="AC34" s="18" t="str">
        <f>IF(AA34="","",VALUE(AA34&amp;I34))</f>
        <v/>
      </c>
      <c r="AD34" s="18" t="str">
        <f>IF(J34="","","s"&amp;COUNTIF($J$16:J34,"○"))</f>
        <v/>
      </c>
      <c r="AF34" s="134"/>
      <c r="AG34" s="135"/>
      <c r="AH34" s="135"/>
      <c r="AI34" s="135"/>
      <c r="AJ34" s="134"/>
      <c r="AK34" s="134"/>
      <c r="AL34" s="134"/>
      <c r="AM34" s="134"/>
    </row>
    <row r="35" spans="1:39" ht="30" hidden="1" customHeight="1">
      <c r="A35" s="71"/>
      <c r="B35" s="6"/>
      <c r="C35" s="6"/>
      <c r="D35" s="6"/>
      <c r="E35" s="6"/>
      <c r="F35" s="6"/>
      <c r="G35" s="6"/>
      <c r="H35" s="6"/>
      <c r="I35" s="6"/>
      <c r="J35" s="41"/>
      <c r="K35" s="81"/>
      <c r="L35" s="82"/>
      <c r="M35" s="82"/>
      <c r="N35" s="83"/>
      <c r="O35" s="84"/>
      <c r="P35" s="84"/>
      <c r="Q35" s="84"/>
      <c r="R35" s="83"/>
      <c r="S35" s="81" t="str">
        <f t="shared" si="13"/>
        <v/>
      </c>
      <c r="T35" s="82"/>
      <c r="U35" s="82"/>
      <c r="V35" s="83"/>
      <c r="W35" s="84"/>
      <c r="X35" s="84"/>
      <c r="Y35" s="84"/>
      <c r="Z35" s="83"/>
      <c r="AA35" s="69" t="str">
        <f t="shared" si="6"/>
        <v/>
      </c>
      <c r="AB35" s="98" t="str">
        <f>IF(AG35="","",COUNTA(L35,T35))</f>
        <v/>
      </c>
      <c r="AC35" s="18" t="str">
        <f>IF(AA35="","",VALUE(AA35&amp;I35))</f>
        <v/>
      </c>
      <c r="AD35" s="18" t="str">
        <f>IF(J35="","","s"&amp;COUNTIF($J$16:J35,"○"))</f>
        <v/>
      </c>
      <c r="AF35" s="134"/>
      <c r="AG35" s="135"/>
      <c r="AH35" s="135"/>
      <c r="AI35" s="135"/>
      <c r="AJ35" s="134"/>
      <c r="AK35" s="134"/>
      <c r="AL35" s="134"/>
      <c r="AM35" s="134"/>
    </row>
    <row r="36" spans="1:39" ht="24.75" hidden="1" customHeight="1"/>
    <row r="37" spans="1:39" ht="24.75" hidden="1" customHeight="1"/>
    <row r="38" spans="1:39" hidden="1">
      <c r="A38" s="14" t="s">
        <v>39</v>
      </c>
      <c r="C38" s="14" t="s">
        <v>14</v>
      </c>
      <c r="D38" s="14" t="s">
        <v>16</v>
      </c>
      <c r="E38" s="47" t="s">
        <v>52</v>
      </c>
      <c r="F38" s="47" t="s">
        <v>52</v>
      </c>
      <c r="J38" s="238" t="s">
        <v>72</v>
      </c>
      <c r="K38" s="239"/>
      <c r="L38" s="27" t="s">
        <v>58</v>
      </c>
    </row>
    <row r="39" spans="1:39" hidden="1">
      <c r="A39" s="16" t="s">
        <v>40</v>
      </c>
      <c r="C39" s="36" t="s">
        <v>66</v>
      </c>
      <c r="D39" s="44" t="s">
        <v>126</v>
      </c>
      <c r="E39" s="36">
        <v>10000000</v>
      </c>
      <c r="F39" s="36">
        <v>7</v>
      </c>
      <c r="J39" s="17">
        <v>1</v>
      </c>
      <c r="K39" s="9" t="s">
        <v>73</v>
      </c>
      <c r="L39" s="45">
        <v>1</v>
      </c>
    </row>
    <row r="40" spans="1:39" hidden="1">
      <c r="A40" s="13"/>
      <c r="J40" s="17">
        <v>2</v>
      </c>
      <c r="K40" s="9" t="s">
        <v>74</v>
      </c>
      <c r="L40" s="45">
        <v>2</v>
      </c>
    </row>
    <row r="41" spans="1:39" hidden="1">
      <c r="A41" s="14" t="s">
        <v>41</v>
      </c>
      <c r="J41" s="17">
        <v>3</v>
      </c>
      <c r="K41" s="9" t="s">
        <v>75</v>
      </c>
      <c r="L41" s="45">
        <v>3</v>
      </c>
    </row>
    <row r="42" spans="1:39" hidden="1">
      <c r="A42" s="38">
        <v>24</v>
      </c>
      <c r="C42" s="108" t="s">
        <v>125</v>
      </c>
      <c r="E42" s="111" t="s">
        <v>128</v>
      </c>
      <c r="F42" s="111" t="s">
        <v>150</v>
      </c>
      <c r="J42" s="17">
        <v>4</v>
      </c>
      <c r="K42" s="9" t="s">
        <v>76</v>
      </c>
      <c r="L42" s="45">
        <v>4</v>
      </c>
    </row>
    <row r="43" spans="1:39" hidden="1">
      <c r="A43" s="39">
        <v>25</v>
      </c>
      <c r="C43" s="110">
        <v>0</v>
      </c>
      <c r="E43" s="111">
        <v>1975</v>
      </c>
      <c r="F43" s="150" t="s">
        <v>148</v>
      </c>
      <c r="G43" s="179"/>
      <c r="H43" s="179"/>
      <c r="J43" s="17">
        <v>5</v>
      </c>
      <c r="K43" s="9" t="s">
        <v>77</v>
      </c>
      <c r="L43" s="45">
        <v>5</v>
      </c>
    </row>
    <row r="44" spans="1:39" hidden="1">
      <c r="A44" s="13"/>
      <c r="C44" s="109">
        <v>1</v>
      </c>
      <c r="E44" s="111">
        <v>1976</v>
      </c>
      <c r="F44" s="150" t="s">
        <v>151</v>
      </c>
      <c r="G44" s="179"/>
      <c r="H44" s="179"/>
      <c r="J44" s="17">
        <v>6</v>
      </c>
      <c r="K44" s="9" t="s">
        <v>78</v>
      </c>
      <c r="L44" s="45">
        <v>6</v>
      </c>
    </row>
    <row r="45" spans="1:39" hidden="1">
      <c r="A45" s="40" t="s">
        <v>34</v>
      </c>
      <c r="E45" s="111">
        <v>1977</v>
      </c>
      <c r="F45" s="150" t="s">
        <v>152</v>
      </c>
      <c r="G45" s="179"/>
      <c r="H45" s="179"/>
      <c r="J45" s="17">
        <v>7</v>
      </c>
      <c r="K45" s="9" t="s">
        <v>79</v>
      </c>
      <c r="L45" s="45">
        <v>7</v>
      </c>
    </row>
    <row r="46" spans="1:39" hidden="1">
      <c r="A46" s="15">
        <v>1</v>
      </c>
      <c r="C46" s="14" t="s">
        <v>14</v>
      </c>
      <c r="E46" s="111">
        <v>1978</v>
      </c>
      <c r="F46" s="150" t="s">
        <v>153</v>
      </c>
      <c r="G46" s="179"/>
      <c r="H46" s="179"/>
      <c r="J46" s="17">
        <v>8</v>
      </c>
      <c r="K46" s="9" t="s">
        <v>80</v>
      </c>
      <c r="L46" s="45">
        <v>8</v>
      </c>
    </row>
    <row r="47" spans="1:39" hidden="1">
      <c r="A47" s="15">
        <v>2</v>
      </c>
      <c r="C47" s="36" t="s">
        <v>177</v>
      </c>
      <c r="E47" s="111">
        <v>1979</v>
      </c>
      <c r="F47" s="150" t="s">
        <v>154</v>
      </c>
      <c r="G47" s="179"/>
      <c r="H47" s="179"/>
      <c r="J47" s="17">
        <v>9</v>
      </c>
      <c r="K47" s="9" t="s">
        <v>81</v>
      </c>
      <c r="L47" s="45">
        <v>9</v>
      </c>
    </row>
    <row r="48" spans="1:39" hidden="1">
      <c r="A48" s="15">
        <v>3</v>
      </c>
      <c r="E48" s="111">
        <v>1980</v>
      </c>
      <c r="F48" s="150" t="s">
        <v>155</v>
      </c>
      <c r="G48" s="179"/>
      <c r="H48" s="179"/>
      <c r="J48" s="17">
        <v>10</v>
      </c>
      <c r="K48" s="9" t="s">
        <v>82</v>
      </c>
      <c r="L48" s="45">
        <v>10</v>
      </c>
    </row>
    <row r="49" spans="1:12" hidden="1">
      <c r="A49" s="15">
        <v>4</v>
      </c>
      <c r="E49" s="111">
        <v>1981</v>
      </c>
      <c r="F49" s="150" t="s">
        <v>156</v>
      </c>
      <c r="G49" s="179"/>
      <c r="H49" s="179"/>
      <c r="J49" s="17">
        <v>11</v>
      </c>
      <c r="K49" s="9" t="s">
        <v>83</v>
      </c>
      <c r="L49" s="45">
        <v>11</v>
      </c>
    </row>
    <row r="50" spans="1:12" hidden="1">
      <c r="A50" s="15">
        <v>5</v>
      </c>
      <c r="E50" s="111">
        <v>1982</v>
      </c>
      <c r="F50" s="150" t="s">
        <v>157</v>
      </c>
      <c r="G50" s="179"/>
      <c r="H50" s="179"/>
      <c r="J50" s="17">
        <v>12</v>
      </c>
      <c r="K50" s="9" t="s">
        <v>84</v>
      </c>
      <c r="L50" s="45">
        <v>12</v>
      </c>
    </row>
    <row r="51" spans="1:12" hidden="1">
      <c r="A51" s="15">
        <v>6</v>
      </c>
      <c r="E51" s="111">
        <v>1983</v>
      </c>
      <c r="F51" s="150" t="s">
        <v>158</v>
      </c>
      <c r="G51" s="179"/>
      <c r="H51" s="179"/>
      <c r="J51" s="17">
        <v>13</v>
      </c>
      <c r="K51" s="9" t="s">
        <v>117</v>
      </c>
      <c r="L51" s="45">
        <v>13</v>
      </c>
    </row>
    <row r="52" spans="1:12" hidden="1">
      <c r="A52" s="15">
        <v>7</v>
      </c>
      <c r="E52" s="111">
        <v>1984</v>
      </c>
      <c r="F52" s="150" t="s">
        <v>159</v>
      </c>
      <c r="G52" s="179"/>
      <c r="H52" s="179"/>
      <c r="J52" s="17">
        <v>14</v>
      </c>
      <c r="K52" s="9" t="s">
        <v>85</v>
      </c>
      <c r="L52" s="45">
        <v>14</v>
      </c>
    </row>
    <row r="53" spans="1:12" hidden="1">
      <c r="A53" s="15">
        <v>8</v>
      </c>
      <c r="E53" s="111">
        <v>1985</v>
      </c>
      <c r="F53" s="150" t="s">
        <v>149</v>
      </c>
      <c r="G53" s="179"/>
      <c r="H53" s="179"/>
      <c r="J53" s="17">
        <v>15</v>
      </c>
      <c r="K53" s="9" t="s">
        <v>86</v>
      </c>
      <c r="L53" s="45">
        <v>16</v>
      </c>
    </row>
    <row r="54" spans="1:12" hidden="1">
      <c r="A54" s="15">
        <v>9</v>
      </c>
      <c r="E54" s="111">
        <v>1986</v>
      </c>
      <c r="F54" s="150" t="s">
        <v>160</v>
      </c>
      <c r="G54" s="179"/>
      <c r="H54" s="179"/>
      <c r="J54" s="17">
        <v>16</v>
      </c>
      <c r="K54" s="9" t="s">
        <v>87</v>
      </c>
      <c r="L54" s="45">
        <v>18</v>
      </c>
    </row>
    <row r="55" spans="1:12" hidden="1">
      <c r="A55" s="15">
        <v>10</v>
      </c>
      <c r="E55" s="111">
        <v>1987</v>
      </c>
      <c r="F55" s="150" t="s">
        <v>161</v>
      </c>
      <c r="G55" s="179"/>
      <c r="H55" s="179"/>
      <c r="J55" s="17">
        <v>17</v>
      </c>
      <c r="K55" s="9" t="s">
        <v>88</v>
      </c>
      <c r="L55" s="45">
        <v>19</v>
      </c>
    </row>
    <row r="56" spans="1:12" hidden="1">
      <c r="A56" s="15">
        <v>11</v>
      </c>
      <c r="E56" s="111">
        <v>1988</v>
      </c>
      <c r="F56" s="150" t="s">
        <v>162</v>
      </c>
      <c r="G56" s="179"/>
      <c r="H56" s="179"/>
      <c r="J56" s="17">
        <v>18</v>
      </c>
      <c r="K56" s="9" t="s">
        <v>89</v>
      </c>
      <c r="L56" s="45">
        <v>20</v>
      </c>
    </row>
    <row r="57" spans="1:12" hidden="1">
      <c r="A57" s="16">
        <v>12</v>
      </c>
      <c r="E57" s="111">
        <v>1989</v>
      </c>
      <c r="F57" s="150" t="s">
        <v>163</v>
      </c>
      <c r="G57" s="179"/>
      <c r="H57" s="179"/>
      <c r="J57" s="17">
        <v>19</v>
      </c>
      <c r="K57" s="9" t="s">
        <v>90</v>
      </c>
      <c r="L57" s="45">
        <v>15</v>
      </c>
    </row>
    <row r="58" spans="1:12" hidden="1">
      <c r="A58" s="13"/>
      <c r="E58" s="111">
        <v>1990</v>
      </c>
      <c r="F58" s="150">
        <v>25</v>
      </c>
      <c r="G58" s="179"/>
      <c r="H58" s="179"/>
      <c r="J58" s="17">
        <v>20</v>
      </c>
      <c r="K58" s="9" t="s">
        <v>91</v>
      </c>
      <c r="L58" s="45">
        <v>17</v>
      </c>
    </row>
    <row r="59" spans="1:12" hidden="1">
      <c r="A59" s="40" t="s">
        <v>35</v>
      </c>
      <c r="E59" s="111">
        <v>1991</v>
      </c>
      <c r="J59" s="17">
        <v>21</v>
      </c>
      <c r="K59" s="9" t="s">
        <v>92</v>
      </c>
      <c r="L59" s="45">
        <v>24</v>
      </c>
    </row>
    <row r="60" spans="1:12" hidden="1">
      <c r="A60" s="15">
        <v>1</v>
      </c>
      <c r="E60" s="111">
        <v>1992</v>
      </c>
      <c r="J60" s="17">
        <v>22</v>
      </c>
      <c r="K60" s="9" t="s">
        <v>93</v>
      </c>
      <c r="L60" s="45">
        <v>21</v>
      </c>
    </row>
    <row r="61" spans="1:12" hidden="1">
      <c r="A61" s="15">
        <v>2</v>
      </c>
      <c r="E61" s="111">
        <v>1993</v>
      </c>
      <c r="J61" s="17">
        <v>23</v>
      </c>
      <c r="K61" s="9" t="s">
        <v>94</v>
      </c>
      <c r="L61" s="45">
        <v>22</v>
      </c>
    </row>
    <row r="62" spans="1:12" hidden="1">
      <c r="A62" s="15">
        <v>3</v>
      </c>
      <c r="E62" s="111">
        <v>1994</v>
      </c>
      <c r="J62" s="17">
        <v>24</v>
      </c>
      <c r="K62" s="9" t="s">
        <v>95</v>
      </c>
      <c r="L62" s="45">
        <v>23</v>
      </c>
    </row>
    <row r="63" spans="1:12" hidden="1">
      <c r="A63" s="15">
        <v>4</v>
      </c>
      <c r="E63" s="111">
        <v>1995</v>
      </c>
      <c r="J63" s="17">
        <v>25</v>
      </c>
      <c r="K63" s="9" t="s">
        <v>96</v>
      </c>
      <c r="L63" s="45">
        <v>25</v>
      </c>
    </row>
    <row r="64" spans="1:12" hidden="1">
      <c r="A64" s="15">
        <v>5</v>
      </c>
      <c r="E64" s="111">
        <v>1996</v>
      </c>
      <c r="J64" s="17">
        <v>26</v>
      </c>
      <c r="K64" s="9" t="s">
        <v>118</v>
      </c>
      <c r="L64" s="45">
        <v>26</v>
      </c>
    </row>
    <row r="65" spans="1:12" hidden="1">
      <c r="A65" s="15">
        <v>6</v>
      </c>
      <c r="E65" s="111">
        <v>1997</v>
      </c>
      <c r="J65" s="17">
        <v>27</v>
      </c>
      <c r="K65" s="9" t="s">
        <v>119</v>
      </c>
      <c r="L65" s="45">
        <v>27</v>
      </c>
    </row>
    <row r="66" spans="1:12" hidden="1">
      <c r="A66" s="15">
        <v>7</v>
      </c>
      <c r="E66" s="111">
        <v>1998</v>
      </c>
      <c r="J66" s="17">
        <v>28</v>
      </c>
      <c r="K66" s="9" t="s">
        <v>97</v>
      </c>
      <c r="L66" s="45">
        <v>28</v>
      </c>
    </row>
    <row r="67" spans="1:12" hidden="1">
      <c r="A67" s="15">
        <v>8</v>
      </c>
      <c r="E67" s="111">
        <v>1999</v>
      </c>
      <c r="J67" s="17">
        <v>29</v>
      </c>
      <c r="K67" s="9" t="s">
        <v>98</v>
      </c>
      <c r="L67" s="45">
        <v>29</v>
      </c>
    </row>
    <row r="68" spans="1:12" hidden="1">
      <c r="A68" s="15">
        <v>9</v>
      </c>
      <c r="E68" s="111">
        <v>2000</v>
      </c>
      <c r="J68" s="17">
        <v>30</v>
      </c>
      <c r="K68" s="9" t="s">
        <v>99</v>
      </c>
      <c r="L68" s="45">
        <v>30</v>
      </c>
    </row>
    <row r="69" spans="1:12" hidden="1">
      <c r="A69" s="15">
        <v>10</v>
      </c>
      <c r="E69" s="111">
        <v>2001</v>
      </c>
      <c r="J69" s="17">
        <v>31</v>
      </c>
      <c r="K69" s="9" t="s">
        <v>100</v>
      </c>
      <c r="L69" s="45">
        <v>31</v>
      </c>
    </row>
    <row r="70" spans="1:12" hidden="1">
      <c r="A70" s="15">
        <v>11</v>
      </c>
      <c r="E70" s="111">
        <v>2002</v>
      </c>
      <c r="J70" s="17">
        <v>32</v>
      </c>
      <c r="K70" s="9" t="s">
        <v>101</v>
      </c>
      <c r="L70" s="45">
        <v>32</v>
      </c>
    </row>
    <row r="71" spans="1:12" hidden="1">
      <c r="A71" s="15">
        <v>12</v>
      </c>
      <c r="E71" s="111">
        <v>2003</v>
      </c>
      <c r="J71" s="17">
        <v>33</v>
      </c>
      <c r="K71" s="9" t="s">
        <v>102</v>
      </c>
      <c r="L71" s="45">
        <v>33</v>
      </c>
    </row>
    <row r="72" spans="1:12" hidden="1">
      <c r="A72" s="15">
        <v>13</v>
      </c>
      <c r="E72" s="111">
        <v>2004</v>
      </c>
      <c r="J72" s="17">
        <v>34</v>
      </c>
      <c r="K72" s="9" t="s">
        <v>103</v>
      </c>
      <c r="L72" s="45">
        <v>34</v>
      </c>
    </row>
    <row r="73" spans="1:12" hidden="1">
      <c r="A73" s="15">
        <v>14</v>
      </c>
      <c r="E73" s="111">
        <v>2005</v>
      </c>
      <c r="J73" s="17">
        <v>35</v>
      </c>
      <c r="K73" s="9" t="s">
        <v>104</v>
      </c>
      <c r="L73" s="45">
        <v>35</v>
      </c>
    </row>
    <row r="74" spans="1:12" hidden="1">
      <c r="A74" s="15">
        <v>15</v>
      </c>
      <c r="E74" s="111">
        <v>2006</v>
      </c>
      <c r="J74" s="17">
        <v>36</v>
      </c>
      <c r="K74" s="9" t="s">
        <v>105</v>
      </c>
      <c r="L74" s="45">
        <v>36</v>
      </c>
    </row>
    <row r="75" spans="1:12" hidden="1">
      <c r="A75" s="15">
        <v>16</v>
      </c>
      <c r="E75" s="111">
        <v>2007</v>
      </c>
      <c r="J75" s="17">
        <v>37</v>
      </c>
      <c r="K75" s="9" t="s">
        <v>106</v>
      </c>
      <c r="L75" s="45">
        <v>37</v>
      </c>
    </row>
    <row r="76" spans="1:12" hidden="1">
      <c r="A76" s="15">
        <v>17</v>
      </c>
      <c r="E76" s="111">
        <v>2008</v>
      </c>
      <c r="J76" s="17">
        <v>38</v>
      </c>
      <c r="K76" s="9" t="s">
        <v>107</v>
      </c>
      <c r="L76" s="45">
        <v>38</v>
      </c>
    </row>
    <row r="77" spans="1:12" hidden="1">
      <c r="A77" s="15">
        <v>18</v>
      </c>
      <c r="E77" s="111">
        <v>2009</v>
      </c>
      <c r="J77" s="17">
        <v>39</v>
      </c>
      <c r="K77" s="9" t="s">
        <v>108</v>
      </c>
      <c r="L77" s="45">
        <v>39</v>
      </c>
    </row>
    <row r="78" spans="1:12" hidden="1">
      <c r="A78" s="15">
        <v>19</v>
      </c>
      <c r="E78" s="111">
        <v>2010</v>
      </c>
      <c r="J78" s="17">
        <v>40</v>
      </c>
      <c r="K78" s="9" t="s">
        <v>109</v>
      </c>
      <c r="L78" s="45">
        <v>40</v>
      </c>
    </row>
    <row r="79" spans="1:12" hidden="1">
      <c r="A79" s="15">
        <v>20</v>
      </c>
      <c r="E79" s="111">
        <v>2011</v>
      </c>
      <c r="J79" s="17">
        <v>41</v>
      </c>
      <c r="K79" s="9" t="s">
        <v>110</v>
      </c>
      <c r="L79" s="45">
        <v>41</v>
      </c>
    </row>
    <row r="80" spans="1:12" hidden="1">
      <c r="A80" s="15">
        <v>21</v>
      </c>
      <c r="E80" s="111">
        <v>2012</v>
      </c>
      <c r="J80" s="17">
        <v>42</v>
      </c>
      <c r="K80" s="9" t="s">
        <v>111</v>
      </c>
      <c r="L80" s="45">
        <v>42</v>
      </c>
    </row>
    <row r="81" spans="1:12" hidden="1">
      <c r="A81" s="15">
        <v>22</v>
      </c>
      <c r="E81" s="111">
        <v>2013</v>
      </c>
      <c r="J81" s="17">
        <v>43</v>
      </c>
      <c r="K81" s="9" t="s">
        <v>112</v>
      </c>
      <c r="L81" s="45">
        <v>43</v>
      </c>
    </row>
    <row r="82" spans="1:12" hidden="1">
      <c r="A82" s="15">
        <v>23</v>
      </c>
      <c r="E82" s="111">
        <v>2014</v>
      </c>
      <c r="J82" s="17">
        <v>44</v>
      </c>
      <c r="K82" s="9" t="s">
        <v>113</v>
      </c>
      <c r="L82" s="45">
        <v>44</v>
      </c>
    </row>
    <row r="83" spans="1:12" hidden="1">
      <c r="A83" s="15">
        <v>24</v>
      </c>
      <c r="J83" s="17">
        <v>45</v>
      </c>
      <c r="K83" s="9" t="s">
        <v>114</v>
      </c>
      <c r="L83" s="45">
        <v>45</v>
      </c>
    </row>
    <row r="84" spans="1:12" hidden="1">
      <c r="A84" s="15">
        <v>25</v>
      </c>
      <c r="J84" s="17">
        <v>46</v>
      </c>
      <c r="K84" s="9" t="s">
        <v>115</v>
      </c>
      <c r="L84" s="45">
        <v>46</v>
      </c>
    </row>
    <row r="85" spans="1:12" hidden="1">
      <c r="A85" s="15">
        <v>26</v>
      </c>
      <c r="J85" s="168">
        <v>47</v>
      </c>
      <c r="K85" s="169" t="s">
        <v>116</v>
      </c>
      <c r="L85" s="170">
        <v>47</v>
      </c>
    </row>
    <row r="86" spans="1:12" hidden="1">
      <c r="A86" s="15">
        <v>27</v>
      </c>
      <c r="J86" s="96">
        <v>49</v>
      </c>
      <c r="K86" s="97" t="s">
        <v>174</v>
      </c>
      <c r="L86" s="46">
        <v>49</v>
      </c>
    </row>
    <row r="87" spans="1:12" hidden="1">
      <c r="A87" s="15">
        <v>28</v>
      </c>
    </row>
    <row r="88" spans="1:12" hidden="1">
      <c r="A88" s="15">
        <v>29</v>
      </c>
    </row>
    <row r="89" spans="1:12" hidden="1">
      <c r="A89" s="15">
        <v>30</v>
      </c>
    </row>
    <row r="90" spans="1:12" hidden="1">
      <c r="A90" s="16">
        <v>31</v>
      </c>
    </row>
    <row r="91" spans="1:12" hidden="1"/>
    <row r="92" spans="1:12" hidden="1">
      <c r="A92" s="47" t="s">
        <v>67</v>
      </c>
    </row>
    <row r="93" spans="1:12" hidden="1">
      <c r="A93" s="36" t="s">
        <v>68</v>
      </c>
    </row>
    <row r="94" spans="1:12" hidden="1">
      <c r="A94" s="37" t="s">
        <v>69</v>
      </c>
    </row>
  </sheetData>
  <sheetProtection sheet="1" selectLockedCells="1"/>
  <mergeCells count="50">
    <mergeCell ref="J38:K38"/>
    <mergeCell ref="Y11:Z11"/>
    <mergeCell ref="X12:AA12"/>
    <mergeCell ref="T12:V12"/>
    <mergeCell ref="K14:R14"/>
    <mergeCell ref="S14:Z14"/>
    <mergeCell ref="P11:S11"/>
    <mergeCell ref="L11:O11"/>
    <mergeCell ref="L12:O12"/>
    <mergeCell ref="I13:J13"/>
    <mergeCell ref="J12:K12"/>
    <mergeCell ref="T11:V11"/>
    <mergeCell ref="P12:S12"/>
    <mergeCell ref="AA14:AA15"/>
    <mergeCell ref="B7:C7"/>
    <mergeCell ref="E7:I7"/>
    <mergeCell ref="B11:D11"/>
    <mergeCell ref="J11:K11"/>
    <mergeCell ref="E11:I11"/>
    <mergeCell ref="P7:S7"/>
    <mergeCell ref="F8:O8"/>
    <mergeCell ref="J7:K7"/>
    <mergeCell ref="T7:W7"/>
    <mergeCell ref="L7:N7"/>
    <mergeCell ref="T8:W8"/>
    <mergeCell ref="P8:S8"/>
    <mergeCell ref="T9:W9"/>
    <mergeCell ref="A14:B14"/>
    <mergeCell ref="I14:J14"/>
    <mergeCell ref="E12:I12"/>
    <mergeCell ref="B12:C12"/>
    <mergeCell ref="C14:D14"/>
    <mergeCell ref="P9:S9"/>
    <mergeCell ref="F9:O9"/>
    <mergeCell ref="A4:B4"/>
    <mergeCell ref="B9:C9"/>
    <mergeCell ref="A2:B3"/>
    <mergeCell ref="E4:S4"/>
    <mergeCell ref="A1:AA1"/>
    <mergeCell ref="C2:D2"/>
    <mergeCell ref="N2:AA2"/>
    <mergeCell ref="C3:D3"/>
    <mergeCell ref="C4:D4"/>
    <mergeCell ref="B6:C6"/>
    <mergeCell ref="P6:S6"/>
    <mergeCell ref="T6:W6"/>
    <mergeCell ref="E5:S5"/>
    <mergeCell ref="L6:N6"/>
    <mergeCell ref="E6:I6"/>
    <mergeCell ref="J6:K6"/>
  </mergeCells>
  <phoneticPr fontId="2"/>
  <conditionalFormatting sqref="A12">
    <cfRule type="expression" dxfId="10" priority="1" stopIfTrue="1">
      <formula>IF(A12="",TRUE,FALSE)</formula>
    </cfRule>
  </conditionalFormatting>
  <conditionalFormatting sqref="E7 J7 P7 T7 B9 D9 F9:H9 P9 T9 Y11 W11:W12 D12 C14 E14:H14">
    <cfRule type="expression" dxfId="9" priority="16" stopIfTrue="1">
      <formula>IF(B7="",TRUE,FALSE)</formula>
    </cfRule>
  </conditionalFormatting>
  <conditionalFormatting sqref="E9">
    <cfRule type="expression" dxfId="8" priority="2" stopIfTrue="1">
      <formula>IF($E$9="",TRUE,FALSE)</formula>
    </cfRule>
  </conditionalFormatting>
  <conditionalFormatting sqref="K16:K35 S16:S35">
    <cfRule type="expression" dxfId="7" priority="18" stopIfTrue="1">
      <formula>IF(AND(K16="",#REF!=""),TRUE,FALSE)</formula>
    </cfRule>
  </conditionalFormatting>
  <conditionalFormatting sqref="AB16:AB35">
    <cfRule type="expression" dxfId="6" priority="3" stopIfTrue="1">
      <formula>IF(AB16="",TRUE,FALSE)</formula>
    </cfRule>
  </conditionalFormatting>
  <dataValidations xWindow="170" yWindow="369" count="25">
    <dataValidation imeMode="halfKatakana" allowBlank="1" showInputMessage="1" showErrorMessage="1" sqref="J7 E31:H35 G16:H30" xr:uid="{F685073F-5470-486F-9632-79470414BDD4}"/>
    <dataValidation imeMode="hiragana" allowBlank="1" showInputMessage="1" showErrorMessage="1" sqref="T13 W12 C16:D35 L13 O16:O35 W16:W35 B12 J11 T7 T11 D9 F9:H9 P7 E11:H12 D12" xr:uid="{9B7030E4-5100-4CD6-BD05-9C36E2CD2DF6}"/>
    <dataValidation imeMode="off" allowBlank="1" showInputMessage="1" showErrorMessage="1" sqref="P9 T9" xr:uid="{DD1D0F73-84B1-47A2-9F40-788C086F17C5}"/>
    <dataValidation type="list" imeMode="off" allowBlank="1" showInputMessage="1" showErrorMessage="1" promptTitle="種目" prompt="▼をクリックし種目選択" sqref="A27:A35" xr:uid="{35C29557-AFF2-41AE-89B0-BD805392BE3C}">
      <formula1>$A$39:$A$44</formula1>
    </dataValidation>
    <dataValidation type="list" imeMode="disabled" allowBlank="1" showInputMessage="1" showErrorMessage="1" sqref="J31:J35" xr:uid="{FDE5B4C1-C7EE-44F2-9098-AE4855A33497}">
      <formula1>$A$39</formula1>
    </dataValidation>
    <dataValidation type="textLength" imeMode="off" allowBlank="1" showInputMessage="1" showErrorMessage="1" sqref="L16:N35 T16:V35" xr:uid="{38753FE4-76FB-42F0-845A-23375D7A8347}">
      <formula1>1</formula1>
      <formula2>2</formula2>
    </dataValidation>
    <dataValidation type="list" imeMode="off" allowBlank="1" showInputMessage="1" showErrorMessage="1" sqref="R16:R35 Z16:Z35" xr:uid="{546E34AF-27D0-4213-A901-DB2341D9F833}">
      <formula1>$A$60:$A$90</formula1>
    </dataValidation>
    <dataValidation type="list" imeMode="off" allowBlank="1" showInputMessage="1" showErrorMessage="1" sqref="Q16:Q35 Y16:Y35 W11" xr:uid="{E8037551-5F9B-4F12-B679-B6BC1D876B67}">
      <formula1>$A$46:$A$57</formula1>
    </dataValidation>
    <dataValidation type="list" imeMode="off" allowBlank="1" showInputMessage="1" showErrorMessage="1" sqref="P16:P35" xr:uid="{2BACC824-D8E4-4516-8A35-EC70E344F0E9}">
      <formula1>$A$42:$A$43</formula1>
    </dataValidation>
    <dataValidation type="whole" imeMode="halfAlpha" allowBlank="1" showInputMessage="1" showErrorMessage="1" sqref="B9:C9" xr:uid="{F7187187-DBBF-4D7B-99D1-F857C2AC3A22}">
      <formula1>1000000</formula1>
      <formula2>9999999</formula2>
    </dataValidation>
    <dataValidation type="list" allowBlank="1" showInputMessage="1" showErrorMessage="1" sqref="Y11:Z11" xr:uid="{AE332618-12BD-4FD0-9E39-E397A3E04891}">
      <formula1>$A$60:$A$90</formula1>
    </dataValidation>
    <dataValidation type="whole" imeMode="off" allowBlank="1" showInputMessage="1" showErrorMessage="1" sqref="B31:B35" xr:uid="{A6D19509-84FA-4246-B83D-D626DFF38D46}">
      <formula1>101</formula1>
      <formula2>9999</formula2>
    </dataValidation>
    <dataValidation type="whole" imeMode="off" allowBlank="1" showInputMessage="1" showErrorMessage="1" sqref="F14:H14" xr:uid="{EBA3FFAA-3ABB-4481-920F-135B5DF6337F}">
      <formula1>0</formula1>
      <formula2>99</formula2>
    </dataValidation>
    <dataValidation type="whole" imeMode="off" allowBlank="1" showInputMessage="1" showErrorMessage="1" sqref="E14" xr:uid="{02B025A8-7923-48FE-87E2-A5B0ACF6E5B9}">
      <formula1>0</formula1>
      <formula2>59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14DE8B0A-1E65-4268-8E34-787ADE16837B}">
      <formula1>$C$43:$C$44</formula1>
    </dataValidation>
    <dataValidation type="list" allowBlank="1" showInputMessage="1" showErrorMessage="1" sqref="K16:K35" xr:uid="{97D2E0B8-69F9-4E29-AE4F-72F9745FAA06}">
      <formula1>$C$39:$C$39</formula1>
    </dataValidation>
    <dataValidation imeMode="disabled" allowBlank="1" showInputMessage="1" showErrorMessage="1" sqref="E16:F30" xr:uid="{EBE2AC9D-751F-433E-B7FE-507282098308}"/>
    <dataValidation imeMode="off" allowBlank="1" showErrorMessage="1" sqref="B16:B30" xr:uid="{689F3252-7167-4338-8F9C-3CE1EF5E5D1A}"/>
    <dataValidation type="list" imeMode="off" allowBlank="1" showInputMessage="1" showErrorMessage="1" prompt="学生は1-4またはM1-M4(大学院)" sqref="I31:I35" xr:uid="{E949AB7F-510D-4C62-9B6B-3844AE34E4BF}">
      <formula1>$E$43:$E$82</formula1>
    </dataValidation>
    <dataValidation type="whole" imeMode="off" allowBlank="1" showInputMessage="1" showErrorMessage="1" promptTitle="生年月日(西暦)" prompt="生年月日を8桁で入力_x000a_例：19950321" sqref="I16:I30" xr:uid="{D169D2BD-681D-4F41-9BB5-ABE2A5404982}">
      <formula1>19000101</formula1>
      <formula2>20201231</formula2>
    </dataValidation>
    <dataValidation imeMode="on" allowBlank="1" showInputMessage="1" showErrorMessage="1" promptTitle="国籍" prompt="国籍を入力" sqref="J16:J30" xr:uid="{E96E1E17-8A4B-425E-B6AB-59B8A6B831C8}"/>
    <dataValidation type="list" allowBlank="1" showInputMessage="1" showErrorMessage="1" promptTitle="登録陸協" prompt="登録陸協の都道府県を選択してください" sqref="AB16:AB35" xr:uid="{8C691757-B832-4333-8177-5AD3822584E0}">
      <formula1>$K$39:$K$86</formula1>
    </dataValidation>
    <dataValidation type="list" allowBlank="1" showInputMessage="1" showErrorMessage="1" sqref="E9" xr:uid="{6131AA19-3F22-41C4-88B1-07FAFD049BCE}">
      <formula1>$K$39:$K$86</formula1>
    </dataValidation>
    <dataValidation type="list" imeMode="off" allowBlank="1" showInputMessage="1" showErrorMessage="1" sqref="X16:X35" xr:uid="{ED8FD0A0-1D1E-4CCC-A961-EDD9B1506A8C}">
      <formula1>$F$43:$F$58</formula1>
    </dataValidation>
    <dataValidation type="list" allowBlank="1" showInputMessage="1" showErrorMessage="1" sqref="S16:S30" xr:uid="{D50FAD09-402A-4FB0-B855-6A4C45C9DBDD}">
      <formula1>$C$47</formula1>
    </dataValidation>
  </dataValidations>
  <printOptions horizontalCentered="1"/>
  <pageMargins left="0.31496062992125984" right="0.31496062992125984" top="0.39370078740157483" bottom="0.19685039370078741" header="0.51181102362204722" footer="0.51181102362204722"/>
  <pageSetup paperSize="9" scale="70" fitToHeight="2" orientation="landscape" r:id="rId1"/>
  <headerFooter alignWithMargins="0"/>
  <rowBreaks count="1" manualBreakCount="1">
    <brk id="30" max="2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44D3-A932-42F5-AF64-188354521DD4}">
  <sheetPr codeName="Sheet5">
    <tabColor rgb="FFFF66FF"/>
  </sheetPr>
  <dimension ref="A1:AP367"/>
  <sheetViews>
    <sheetView showGridLines="0" showRowColHeaders="0" view="pageBreakPreview" zoomScaleNormal="100" zoomScaleSheetLayoutView="100" workbookViewId="0">
      <selection activeCell="B16" sqref="B16"/>
    </sheetView>
  </sheetViews>
  <sheetFormatPr defaultColWidth="9" defaultRowHeight="13.2"/>
  <cols>
    <col min="1" max="1" width="10.77734375" style="4" customWidth="1"/>
    <col min="2" max="2" width="7.77734375" style="4" customWidth="1"/>
    <col min="3" max="4" width="10.77734375" style="4" customWidth="1"/>
    <col min="5" max="8" width="11.77734375" style="4" customWidth="1"/>
    <col min="9" max="9" width="8.77734375" style="4" customWidth="1"/>
    <col min="10" max="10" width="6.77734375" style="4" customWidth="1"/>
    <col min="11" max="11" width="12.77734375" style="4" customWidth="1"/>
    <col min="12" max="14" width="3.5546875" style="4" customWidth="1"/>
    <col min="15" max="15" width="14.77734375" style="4" customWidth="1"/>
    <col min="16" max="18" width="3.5546875" style="4" customWidth="1"/>
    <col min="19" max="19" width="9.77734375" style="4" customWidth="1"/>
    <col min="20" max="22" width="3.5546875" style="4" customWidth="1"/>
    <col min="23" max="23" width="14.77734375" style="4" customWidth="1"/>
    <col min="24" max="27" width="3.5546875" style="4" customWidth="1"/>
    <col min="28" max="28" width="5.77734375" style="4" customWidth="1"/>
    <col min="29" max="29" width="9" style="4" hidden="1" customWidth="1"/>
    <col min="30" max="30" width="8.44140625" style="4" hidden="1" customWidth="1"/>
    <col min="31" max="31" width="10.44140625" style="4" hidden="1" customWidth="1"/>
    <col min="32" max="32" width="16.109375" style="4" hidden="1" customWidth="1"/>
    <col min="33" max="33" width="17.21875" style="4" hidden="1" customWidth="1"/>
    <col min="34" max="34" width="9.5546875" style="4" hidden="1" customWidth="1"/>
    <col min="35" max="37" width="10.44140625" style="4" hidden="1" customWidth="1"/>
    <col min="38" max="39" width="15" style="4" hidden="1" customWidth="1"/>
    <col min="40" max="41" width="9" style="4" hidden="1" customWidth="1"/>
    <col min="42" max="42" width="0" style="4" hidden="1" customWidth="1"/>
    <col min="43" max="16384" width="9" style="4"/>
  </cols>
  <sheetData>
    <row r="1" spans="1:42" ht="50.1" customHeight="1">
      <c r="A1" s="189" t="s">
        <v>134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90"/>
    </row>
    <row r="2" spans="1:42" ht="15" customHeight="1">
      <c r="A2" s="186" t="s">
        <v>130</v>
      </c>
      <c r="B2" s="186"/>
      <c r="C2" s="191" t="s">
        <v>37</v>
      </c>
      <c r="D2" s="191"/>
      <c r="N2" s="192" t="s">
        <v>9</v>
      </c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91"/>
    </row>
    <row r="3" spans="1:42" ht="15" customHeight="1">
      <c r="A3" s="186"/>
      <c r="B3" s="186"/>
      <c r="C3" s="193" t="s">
        <v>10</v>
      </c>
      <c r="D3" s="193"/>
    </row>
    <row r="4" spans="1:42" ht="45" customHeight="1">
      <c r="A4" s="254" t="s">
        <v>53</v>
      </c>
      <c r="B4" s="254"/>
      <c r="C4" s="194"/>
      <c r="D4" s="194"/>
      <c r="E4" s="187" t="str">
        <f>男子申込!E4</f>
        <v>2025 第73回兵庫リレーカーニバル申込書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42" ht="23.4">
      <c r="A5" s="35"/>
      <c r="B5" s="35"/>
      <c r="C5" s="35"/>
      <c r="D5" s="35"/>
      <c r="E5" s="200" t="s">
        <v>133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35"/>
      <c r="U5" s="35"/>
      <c r="V5" s="35"/>
      <c r="W5" s="35"/>
      <c r="X5" s="35"/>
      <c r="Y5" s="35"/>
      <c r="Z5" s="35"/>
      <c r="AA5" s="35"/>
      <c r="AB5" s="89"/>
    </row>
    <row r="6" spans="1:42">
      <c r="B6" s="255" t="s">
        <v>10</v>
      </c>
      <c r="C6" s="256"/>
      <c r="E6" s="197" t="s">
        <v>166</v>
      </c>
      <c r="F6" s="198"/>
      <c r="G6" s="198"/>
      <c r="H6" s="198"/>
      <c r="I6" s="199"/>
      <c r="J6" s="197" t="s">
        <v>29</v>
      </c>
      <c r="K6" s="199"/>
      <c r="L6" s="257"/>
      <c r="M6" s="258"/>
      <c r="N6" s="258"/>
      <c r="P6" s="218" t="s">
        <v>0</v>
      </c>
      <c r="Q6" s="219"/>
      <c r="R6" s="219"/>
      <c r="S6" s="220"/>
      <c r="T6" s="218" t="s">
        <v>1</v>
      </c>
      <c r="U6" s="219"/>
      <c r="V6" s="219"/>
      <c r="W6" s="220"/>
      <c r="X6" s="257"/>
      <c r="Y6" s="258"/>
      <c r="Z6" s="258"/>
      <c r="AC6" s="31" t="s">
        <v>30</v>
      </c>
    </row>
    <row r="7" spans="1:42" ht="30" customHeight="1">
      <c r="A7" s="34" t="s">
        <v>44</v>
      </c>
      <c r="B7" s="206" t="str">
        <f>IF(男子申込!B7="","",男子申込!B7)</f>
        <v/>
      </c>
      <c r="C7" s="207"/>
      <c r="D7" s="173" t="s">
        <v>28</v>
      </c>
      <c r="E7" s="252" t="str">
        <f>IF(男子申込!E7="","",男子申込!E7)</f>
        <v/>
      </c>
      <c r="F7" s="259"/>
      <c r="G7" s="259"/>
      <c r="H7" s="259"/>
      <c r="I7" s="253"/>
      <c r="J7" s="252" t="str">
        <f>IF(男子申込!J7="","",男子申込!J7)</f>
        <v/>
      </c>
      <c r="K7" s="253"/>
      <c r="L7" s="263"/>
      <c r="M7" s="264"/>
      <c r="N7" s="265"/>
      <c r="O7" s="289" t="s">
        <v>43</v>
      </c>
      <c r="P7" s="268" t="str">
        <f>IF(男子申込!P7="","",男子申込!P7)</f>
        <v/>
      </c>
      <c r="Q7" s="269"/>
      <c r="R7" s="269"/>
      <c r="S7" s="269"/>
      <c r="T7" s="260" t="str">
        <f>IF(男子申込!T7="","",男子申込!T7)</f>
        <v/>
      </c>
      <c r="U7" s="261"/>
      <c r="V7" s="261"/>
      <c r="W7" s="262"/>
      <c r="X7" s="257"/>
      <c r="Y7" s="258"/>
      <c r="Z7" s="258"/>
      <c r="AC7" s="32" t="str">
        <f>IF(男子申込!AC7="","",男子申込!AC7)</f>
        <v/>
      </c>
    </row>
    <row r="8" spans="1:42" ht="13.5" customHeight="1">
      <c r="E8" s="103" t="s">
        <v>123</v>
      </c>
      <c r="F8" s="218" t="s">
        <v>178</v>
      </c>
      <c r="G8" s="219"/>
      <c r="H8" s="219"/>
      <c r="I8" s="219"/>
      <c r="J8" s="219"/>
      <c r="K8" s="219"/>
      <c r="L8" s="219"/>
      <c r="M8" s="219"/>
      <c r="N8" s="219"/>
      <c r="O8" s="220"/>
      <c r="P8" s="276" t="s">
        <v>12</v>
      </c>
      <c r="Q8" s="277"/>
      <c r="R8" s="277"/>
      <c r="S8" s="278"/>
      <c r="T8" s="279" t="s">
        <v>11</v>
      </c>
      <c r="U8" s="280"/>
      <c r="V8" s="280"/>
      <c r="W8" s="281"/>
    </row>
    <row r="9" spans="1:42" ht="30" customHeight="1">
      <c r="A9" s="33" t="s">
        <v>27</v>
      </c>
      <c r="B9" s="266" t="str">
        <f>IF(男子申込!B9="","",男子申込!B9)</f>
        <v/>
      </c>
      <c r="C9" s="267"/>
      <c r="D9" s="107" t="s">
        <v>122</v>
      </c>
      <c r="E9" s="33" t="str">
        <f>IF(男子申込!E9="","",男子申込!E9)</f>
        <v/>
      </c>
      <c r="F9" s="233" t="str">
        <f>IF(男子申込!F9="","",男子申込!F9)</f>
        <v/>
      </c>
      <c r="G9" s="234"/>
      <c r="H9" s="234"/>
      <c r="I9" s="234"/>
      <c r="J9" s="234"/>
      <c r="K9" s="234"/>
      <c r="L9" s="234"/>
      <c r="M9" s="234"/>
      <c r="N9" s="234"/>
      <c r="O9" s="235"/>
      <c r="P9" s="233" t="str">
        <f>IF(男子申込!P9="","",男子申込!P9)</f>
        <v/>
      </c>
      <c r="Q9" s="234"/>
      <c r="R9" s="234"/>
      <c r="S9" s="235"/>
      <c r="T9" s="233" t="str">
        <f>IF(男子申込!T9="","",男子申込!T9)</f>
        <v/>
      </c>
      <c r="U9" s="234"/>
      <c r="V9" s="234"/>
      <c r="W9" s="235"/>
    </row>
    <row r="11" spans="1:42" ht="30" customHeight="1">
      <c r="A11" s="112" t="s">
        <v>124</v>
      </c>
      <c r="B11" s="233" t="s">
        <v>26</v>
      </c>
      <c r="C11" s="234"/>
      <c r="D11" s="235"/>
      <c r="E11" s="237" t="s">
        <v>175</v>
      </c>
      <c r="F11" s="237"/>
      <c r="G11" s="237"/>
      <c r="H11" s="237"/>
      <c r="I11" s="237"/>
      <c r="J11" s="236" t="s">
        <v>131</v>
      </c>
      <c r="K11" s="236"/>
      <c r="L11" s="237" t="s">
        <v>55</v>
      </c>
      <c r="M11" s="237"/>
      <c r="N11" s="237"/>
      <c r="O11" s="237"/>
      <c r="P11" s="284" t="s">
        <v>45</v>
      </c>
      <c r="Q11" s="284"/>
      <c r="R11" s="284"/>
      <c r="S11" s="284"/>
      <c r="T11" s="237" t="s">
        <v>46</v>
      </c>
      <c r="U11" s="237"/>
      <c r="V11" s="237"/>
      <c r="W11" s="92">
        <f>IF(男子申込!W11="","",男子申込!W11)</f>
        <v>3</v>
      </c>
      <c r="X11" s="42" t="s">
        <v>47</v>
      </c>
      <c r="Y11" s="261" t="str">
        <f>IF(男子申込!Y11="","",男子申込!Y11)</f>
        <v/>
      </c>
      <c r="Z11" s="261"/>
      <c r="AA11" s="43" t="s">
        <v>48</v>
      </c>
      <c r="AB11" s="94"/>
      <c r="AF11" s="4" t="str">
        <f>E7</f>
        <v/>
      </c>
    </row>
    <row r="12" spans="1:42" ht="30" customHeight="1">
      <c r="A12" s="121">
        <v>0</v>
      </c>
      <c r="B12" s="243" t="s">
        <v>54</v>
      </c>
      <c r="C12" s="243"/>
      <c r="D12" s="20">
        <f>COUNT(AC16:AC35)</f>
        <v>0</v>
      </c>
      <c r="E12" s="210">
        <f>COUNTA(K16:K35)</f>
        <v>0</v>
      </c>
      <c r="F12" s="210"/>
      <c r="G12" s="210"/>
      <c r="H12" s="210"/>
      <c r="I12" s="210"/>
      <c r="J12" s="247">
        <f>IF(COUNTIF(J16:J35,"○")&gt;=4,1,0)</f>
        <v>0</v>
      </c>
      <c r="K12" s="247"/>
      <c r="L12" s="244">
        <f>E12*4000</f>
        <v>0</v>
      </c>
      <c r="M12" s="244"/>
      <c r="N12" s="244"/>
      <c r="O12" s="244"/>
      <c r="P12" s="248">
        <f>L12+男子申込!L12</f>
        <v>0</v>
      </c>
      <c r="Q12" s="248"/>
      <c r="R12" s="248"/>
      <c r="S12" s="248"/>
      <c r="T12" s="285" t="s">
        <v>50</v>
      </c>
      <c r="U12" s="285"/>
      <c r="V12" s="285"/>
      <c r="W12" s="142">
        <f>男子申込!W12</f>
        <v>0</v>
      </c>
      <c r="X12" s="286" t="s">
        <v>49</v>
      </c>
      <c r="Y12" s="286"/>
      <c r="Z12" s="286"/>
      <c r="AA12" s="287"/>
      <c r="AB12" s="95"/>
    </row>
    <row r="13" spans="1:42" ht="13.5" customHeight="1">
      <c r="C13" s="130" t="s">
        <v>61</v>
      </c>
      <c r="D13" s="114" t="s">
        <v>2</v>
      </c>
      <c r="E13" s="115" t="s">
        <v>59</v>
      </c>
      <c r="F13" s="115" t="s">
        <v>60</v>
      </c>
      <c r="G13" s="115"/>
      <c r="H13" s="115"/>
      <c r="I13" s="245" t="s">
        <v>62</v>
      </c>
      <c r="J13" s="246"/>
      <c r="K13" s="19"/>
      <c r="L13" s="35"/>
      <c r="M13" s="11"/>
      <c r="N13" s="11"/>
      <c r="O13" s="11"/>
      <c r="P13" s="11"/>
      <c r="Q13" s="11"/>
      <c r="R13" s="11"/>
      <c r="S13" s="19"/>
      <c r="T13" s="12"/>
      <c r="U13" s="10"/>
      <c r="V13" s="10"/>
      <c r="W13" s="10"/>
      <c r="X13" s="10"/>
      <c r="Y13" s="10"/>
      <c r="Z13" s="10"/>
      <c r="AA13" s="10"/>
      <c r="AB13" s="11"/>
    </row>
    <row r="14" spans="1:42" ht="30" customHeight="1" thickBot="1">
      <c r="A14" s="251" t="s">
        <v>130</v>
      </c>
      <c r="B14" s="251"/>
      <c r="C14" s="211" t="s">
        <v>139</v>
      </c>
      <c r="D14" s="212"/>
      <c r="E14" s="116">
        <v>0</v>
      </c>
      <c r="F14" s="116">
        <v>0</v>
      </c>
      <c r="G14" s="116">
        <v>0</v>
      </c>
      <c r="H14" s="116">
        <v>0</v>
      </c>
      <c r="I14" s="208" t="e">
        <f>RIGHT(FIXED((C14*10000+E14*100+F14)/100000,5),5)</f>
        <v>#VALUE!</v>
      </c>
      <c r="J14" s="209"/>
      <c r="K14" s="270" t="s">
        <v>165</v>
      </c>
      <c r="L14" s="271"/>
      <c r="M14" s="271"/>
      <c r="N14" s="271"/>
      <c r="O14" s="271"/>
      <c r="P14" s="271"/>
      <c r="Q14" s="271"/>
      <c r="R14" s="272"/>
      <c r="S14" s="270" t="s">
        <v>147</v>
      </c>
      <c r="T14" s="271"/>
      <c r="U14" s="271"/>
      <c r="V14" s="271"/>
      <c r="W14" s="271"/>
      <c r="X14" s="271"/>
      <c r="Y14" s="271"/>
      <c r="Z14" s="272"/>
      <c r="AA14" s="273" t="s">
        <v>183</v>
      </c>
      <c r="AB14" s="100" t="s">
        <v>70</v>
      </c>
      <c r="AE14" s="4" t="s">
        <v>13</v>
      </c>
    </row>
    <row r="15" spans="1:42" ht="26.4">
      <c r="A15" s="165" t="s">
        <v>38</v>
      </c>
      <c r="B15" s="88" t="s">
        <v>57</v>
      </c>
      <c r="C15" s="50" t="s">
        <v>42</v>
      </c>
      <c r="D15" s="50" t="s">
        <v>1</v>
      </c>
      <c r="E15" s="88" t="s">
        <v>140</v>
      </c>
      <c r="F15" s="88" t="s">
        <v>141</v>
      </c>
      <c r="G15" s="88" t="s">
        <v>185</v>
      </c>
      <c r="H15" s="88" t="s">
        <v>186</v>
      </c>
      <c r="I15" s="164" t="s">
        <v>169</v>
      </c>
      <c r="J15" s="160" t="s">
        <v>167</v>
      </c>
      <c r="K15" s="51" t="s">
        <v>14</v>
      </c>
      <c r="L15" s="52" t="s">
        <v>2</v>
      </c>
      <c r="M15" s="53" t="s">
        <v>59</v>
      </c>
      <c r="N15" s="288" t="s">
        <v>60</v>
      </c>
      <c r="O15" s="290" t="s">
        <v>36</v>
      </c>
      <c r="P15" s="54" t="s">
        <v>33</v>
      </c>
      <c r="Q15" s="54" t="s">
        <v>34</v>
      </c>
      <c r="R15" s="55" t="s">
        <v>35</v>
      </c>
      <c r="S15" s="153" t="s">
        <v>14</v>
      </c>
      <c r="T15" s="157" t="s">
        <v>2</v>
      </c>
      <c r="U15" s="158" t="s">
        <v>59</v>
      </c>
      <c r="V15" s="159" t="s">
        <v>60</v>
      </c>
      <c r="W15" s="155" t="s">
        <v>146</v>
      </c>
      <c r="X15" s="154" t="s">
        <v>33</v>
      </c>
      <c r="Y15" s="154" t="s">
        <v>34</v>
      </c>
      <c r="Z15" s="156" t="s">
        <v>35</v>
      </c>
      <c r="AA15" s="274"/>
      <c r="AB15" s="101" t="s">
        <v>71</v>
      </c>
      <c r="AE15" s="21" t="s">
        <v>21</v>
      </c>
      <c r="AF15" s="22" t="s">
        <v>19</v>
      </c>
      <c r="AG15" s="22" t="s">
        <v>20</v>
      </c>
      <c r="AH15" s="22" t="s">
        <v>184</v>
      </c>
      <c r="AI15" s="22" t="s">
        <v>18</v>
      </c>
      <c r="AJ15" s="22" t="s">
        <v>22</v>
      </c>
      <c r="AK15" s="22" t="s">
        <v>23</v>
      </c>
      <c r="AL15" s="22" t="s">
        <v>24</v>
      </c>
      <c r="AM15" s="22" t="s">
        <v>25</v>
      </c>
      <c r="AN15" s="23" t="s">
        <v>164</v>
      </c>
      <c r="AO15" s="23" t="s">
        <v>168</v>
      </c>
      <c r="AP15" s="23" t="s">
        <v>170</v>
      </c>
    </row>
    <row r="16" spans="1:42" ht="30" customHeight="1">
      <c r="A16" s="58"/>
      <c r="B16" s="5"/>
      <c r="C16" s="133"/>
      <c r="D16" s="133"/>
      <c r="E16" s="5"/>
      <c r="F16" s="5"/>
      <c r="G16" s="133"/>
      <c r="H16" s="133"/>
      <c r="I16" s="162"/>
      <c r="J16" s="171"/>
      <c r="K16" s="73"/>
      <c r="L16" s="74"/>
      <c r="M16" s="74"/>
      <c r="N16" s="75"/>
      <c r="O16" s="132"/>
      <c r="P16" s="76"/>
      <c r="Q16" s="76"/>
      <c r="R16" s="75"/>
      <c r="S16" s="166"/>
      <c r="T16" s="74"/>
      <c r="U16" s="74"/>
      <c r="V16" s="75"/>
      <c r="W16" s="151"/>
      <c r="X16" s="74"/>
      <c r="Y16" s="74"/>
      <c r="Z16" s="75"/>
      <c r="AA16" s="56" t="str">
        <f>IF(AF16="","",COUNTA(K16))</f>
        <v/>
      </c>
      <c r="AB16" s="175"/>
      <c r="AC16" s="18" t="str">
        <f>IF(AA16="","",VALUE(AA16&amp;AD16))</f>
        <v/>
      </c>
      <c r="AD16" s="18">
        <f>IF(LENB(I16)=2,RIGHTB(I16,1),I16)</f>
        <v>0</v>
      </c>
      <c r="AE16" s="24" t="str">
        <f t="shared" ref="AE16:AE30" si="0">IF(C16="","",RIGHTB(AO16,6)*1000)</f>
        <v/>
      </c>
      <c r="AF16" s="7" t="str">
        <f>IF(C16="","",IF(LENB(C16)+LENB(D16)&gt;=10,C16&amp;D16,IF(LENB(C16)+LENB(D16)&gt;=8,C16&amp;"  "&amp;D16,IF(LENB(C16)+LENB(D16)&gt;=6,C16&amp;"    "&amp;D16,C16&amp;"      "&amp;D16)))&amp;IF(I16="","","("&amp;MIDB(I16,3,2)&amp;")"))</f>
        <v/>
      </c>
      <c r="AG16" s="8" t="str">
        <f>IF(AND(E16="",F16=""),"",UPPER(ASC(E16))&amp;" "&amp;PROPER(ASC(F16)))</f>
        <v/>
      </c>
      <c r="AH16" s="8" t="str">
        <f>IF(AND(H16="",G16=""),"",UPPER(ASC(G16))&amp;" "&amp;PROPER(ASC(H16)))</f>
        <v/>
      </c>
      <c r="AI16" s="8" t="str">
        <f>IF(C16="","",2)</f>
        <v/>
      </c>
      <c r="AJ16" s="8" t="str">
        <f t="shared" ref="AJ16:AJ30" si="1">IF(C16="","",VLOOKUP(AB16,$K$39:$L$86,2,FALSE))</f>
        <v/>
      </c>
      <c r="AK16" s="7" t="str">
        <f>IF(AF16="","",$AF$11)</f>
        <v/>
      </c>
      <c r="AL16" s="7"/>
      <c r="AM16" s="7" t="str">
        <f t="shared" ref="AM16:AM30" si="2">IF(K16="","",VLOOKUP(K16,$C$39:$E$39,2,FALSE)&amp;" "&amp;RIGHT(FIXED(VALUE(L16&amp;M16&amp;IF(LENB(N16)=1,N16&amp;"0",N16))/VLOOKUP(K16,$C$39:$E$39,3,FALSE),VLOOKUP(K16,$C$39:$F$39,4,FALSE)),VLOOKUP(K16,$C$39:$F$39,4,FALSE)))</f>
        <v/>
      </c>
      <c r="AN16" s="25" t="str">
        <f>IF(S16="","",T16&amp;":"&amp;U16&amp;"."&amp;V16)</f>
        <v/>
      </c>
      <c r="AO16" s="25" t="str">
        <f>IF(I16="","",I16)</f>
        <v/>
      </c>
      <c r="AP16" s="25" t="str">
        <f>IF(J16="","",J16)</f>
        <v/>
      </c>
    </row>
    <row r="17" spans="1:42" ht="30" customHeight="1">
      <c r="A17" s="59"/>
      <c r="B17" s="139"/>
      <c r="C17" s="138"/>
      <c r="D17" s="138"/>
      <c r="E17" s="6"/>
      <c r="F17" s="6"/>
      <c r="G17" s="138"/>
      <c r="H17" s="138"/>
      <c r="I17" s="163"/>
      <c r="J17" s="172"/>
      <c r="K17" s="77"/>
      <c r="L17" s="78"/>
      <c r="M17" s="78"/>
      <c r="N17" s="79"/>
      <c r="O17" s="140"/>
      <c r="P17" s="80"/>
      <c r="Q17" s="80"/>
      <c r="R17" s="79"/>
      <c r="S17" s="167"/>
      <c r="T17" s="78"/>
      <c r="U17" s="78"/>
      <c r="V17" s="79"/>
      <c r="W17" s="152"/>
      <c r="X17" s="78"/>
      <c r="Y17" s="78"/>
      <c r="Z17" s="79"/>
      <c r="AA17" s="57" t="str">
        <f t="shared" ref="AA17:AA30" si="3">IF(AF17="","",COUNTA(K17))</f>
        <v/>
      </c>
      <c r="AB17" s="176"/>
      <c r="AC17" s="18" t="str">
        <f t="shared" ref="AC17:AC30" si="4">IF(AA17="","",VALUE(AA17&amp;AD17))</f>
        <v/>
      </c>
      <c r="AD17" s="18">
        <f t="shared" ref="AD17:AD30" si="5">IF(LENB(I17)=2,RIGHTB(I17,1),I17)</f>
        <v>0</v>
      </c>
      <c r="AE17" s="24" t="str">
        <f t="shared" si="0"/>
        <v/>
      </c>
      <c r="AF17" s="7" t="str">
        <f t="shared" ref="AF17:AF30" si="6">IF(C17="","",IF(LENB(C17)+LENB(D17)&gt;=10,C17&amp;D17,IF(LENB(C17)+LENB(D17)&gt;=8,C17&amp;"  "&amp;D17,IF(LENB(C17)+LENB(D17)&gt;=6,C17&amp;"    "&amp;D17,C17&amp;"      "&amp;D17)))&amp;IF(I17="","","("&amp;MIDB(I17,3,2)&amp;")"))</f>
        <v/>
      </c>
      <c r="AG17" s="8" t="str">
        <f t="shared" ref="AG17:AG30" si="7">IF(AND(E17="",F17=""),"",UPPER(ASC(E17))&amp;" "&amp;PROPER(ASC(F17)))</f>
        <v/>
      </c>
      <c r="AH17" s="8" t="str">
        <f t="shared" ref="AH17:AH30" si="8">IF(AND(H17="",G17=""),"",UPPER(ASC(G17))&amp;" "&amp;PROPER(ASC(H17)))</f>
        <v/>
      </c>
      <c r="AI17" s="8" t="str">
        <f t="shared" ref="AI17:AI30" si="9">IF(C17="","",2)</f>
        <v/>
      </c>
      <c r="AJ17" s="8" t="str">
        <f t="shared" si="1"/>
        <v/>
      </c>
      <c r="AK17" s="7" t="str">
        <f t="shared" ref="AK17:AK30" si="10">IF(AF17="","",$AF$11)</f>
        <v/>
      </c>
      <c r="AL17" s="7"/>
      <c r="AM17" s="7" t="str">
        <f t="shared" si="2"/>
        <v/>
      </c>
      <c r="AN17" s="25" t="str">
        <f t="shared" ref="AN17:AN30" si="11">IF(S17="","",T17&amp;":"&amp;U17&amp;"."&amp;V17)</f>
        <v/>
      </c>
      <c r="AO17" s="25" t="str">
        <f t="shared" ref="AO17:AP30" si="12">IF(I17="","",I17)</f>
        <v/>
      </c>
      <c r="AP17" s="25" t="str">
        <f t="shared" si="12"/>
        <v/>
      </c>
    </row>
    <row r="18" spans="1:42" ht="30" customHeight="1">
      <c r="A18" s="59"/>
      <c r="B18" s="139"/>
      <c r="C18" s="138"/>
      <c r="D18" s="138"/>
      <c r="E18" s="6"/>
      <c r="F18" s="6"/>
      <c r="G18" s="138"/>
      <c r="H18" s="138"/>
      <c r="I18" s="163"/>
      <c r="J18" s="172"/>
      <c r="K18" s="77"/>
      <c r="L18" s="78"/>
      <c r="M18" s="78"/>
      <c r="N18" s="79"/>
      <c r="O18" s="140"/>
      <c r="P18" s="80"/>
      <c r="Q18" s="80"/>
      <c r="R18" s="79"/>
      <c r="S18" s="167" t="str">
        <f t="shared" ref="S18:S30" si="13">IF(K18="asics5000m","5000m","")</f>
        <v/>
      </c>
      <c r="T18" s="78"/>
      <c r="U18" s="78"/>
      <c r="V18" s="79"/>
      <c r="W18" s="152"/>
      <c r="X18" s="78"/>
      <c r="Y18" s="78"/>
      <c r="Z18" s="79"/>
      <c r="AA18" s="57" t="str">
        <f t="shared" si="3"/>
        <v/>
      </c>
      <c r="AB18" s="176"/>
      <c r="AC18" s="18" t="str">
        <f t="shared" si="4"/>
        <v/>
      </c>
      <c r="AD18" s="18">
        <f t="shared" si="5"/>
        <v>0</v>
      </c>
      <c r="AE18" s="24" t="str">
        <f t="shared" si="0"/>
        <v/>
      </c>
      <c r="AF18" s="7" t="str">
        <f t="shared" si="6"/>
        <v/>
      </c>
      <c r="AG18" s="8" t="str">
        <f t="shared" si="7"/>
        <v/>
      </c>
      <c r="AH18" s="8" t="str">
        <f t="shared" si="8"/>
        <v/>
      </c>
      <c r="AI18" s="8" t="str">
        <f t="shared" si="9"/>
        <v/>
      </c>
      <c r="AJ18" s="8" t="str">
        <f t="shared" si="1"/>
        <v/>
      </c>
      <c r="AK18" s="7" t="str">
        <f t="shared" si="10"/>
        <v/>
      </c>
      <c r="AL18" s="7"/>
      <c r="AM18" s="7" t="str">
        <f t="shared" si="2"/>
        <v/>
      </c>
      <c r="AN18" s="25" t="str">
        <f t="shared" si="11"/>
        <v/>
      </c>
      <c r="AO18" s="25" t="str">
        <f t="shared" si="12"/>
        <v/>
      </c>
      <c r="AP18" s="25" t="str">
        <f t="shared" si="12"/>
        <v/>
      </c>
    </row>
    <row r="19" spans="1:42" ht="30" customHeight="1">
      <c r="A19" s="59"/>
      <c r="B19" s="139"/>
      <c r="C19" s="138"/>
      <c r="D19" s="138"/>
      <c r="E19" s="6"/>
      <c r="F19" s="6"/>
      <c r="G19" s="138"/>
      <c r="H19" s="138"/>
      <c r="I19" s="163"/>
      <c r="J19" s="172"/>
      <c r="K19" s="77"/>
      <c r="L19" s="78"/>
      <c r="M19" s="78"/>
      <c r="N19" s="79"/>
      <c r="O19" s="140"/>
      <c r="P19" s="80"/>
      <c r="Q19" s="80"/>
      <c r="R19" s="79"/>
      <c r="S19" s="167" t="str">
        <f t="shared" si="13"/>
        <v/>
      </c>
      <c r="T19" s="78"/>
      <c r="U19" s="78"/>
      <c r="V19" s="79"/>
      <c r="W19" s="152"/>
      <c r="X19" s="78"/>
      <c r="Y19" s="78"/>
      <c r="Z19" s="79"/>
      <c r="AA19" s="57" t="str">
        <f t="shared" si="3"/>
        <v/>
      </c>
      <c r="AB19" s="176"/>
      <c r="AC19" s="18" t="str">
        <f t="shared" si="4"/>
        <v/>
      </c>
      <c r="AD19" s="18">
        <f t="shared" si="5"/>
        <v>0</v>
      </c>
      <c r="AE19" s="24" t="str">
        <f t="shared" si="0"/>
        <v/>
      </c>
      <c r="AF19" s="7" t="str">
        <f t="shared" si="6"/>
        <v/>
      </c>
      <c r="AG19" s="8" t="str">
        <f t="shared" si="7"/>
        <v/>
      </c>
      <c r="AH19" s="8" t="str">
        <f t="shared" si="8"/>
        <v/>
      </c>
      <c r="AI19" s="8" t="str">
        <f t="shared" si="9"/>
        <v/>
      </c>
      <c r="AJ19" s="8" t="str">
        <f t="shared" si="1"/>
        <v/>
      </c>
      <c r="AK19" s="7" t="str">
        <f t="shared" si="10"/>
        <v/>
      </c>
      <c r="AL19" s="7"/>
      <c r="AM19" s="7" t="str">
        <f t="shared" si="2"/>
        <v/>
      </c>
      <c r="AN19" s="25" t="str">
        <f t="shared" si="11"/>
        <v/>
      </c>
      <c r="AO19" s="25" t="str">
        <f t="shared" si="12"/>
        <v/>
      </c>
      <c r="AP19" s="25" t="str">
        <f t="shared" si="12"/>
        <v/>
      </c>
    </row>
    <row r="20" spans="1:42" ht="30" customHeight="1">
      <c r="A20" s="59"/>
      <c r="B20" s="139"/>
      <c r="C20" s="138"/>
      <c r="D20" s="138"/>
      <c r="E20" s="6"/>
      <c r="F20" s="6"/>
      <c r="G20" s="138"/>
      <c r="H20" s="138"/>
      <c r="I20" s="163"/>
      <c r="J20" s="172"/>
      <c r="K20" s="77"/>
      <c r="L20" s="78"/>
      <c r="M20" s="78"/>
      <c r="N20" s="79"/>
      <c r="O20" s="140"/>
      <c r="P20" s="80"/>
      <c r="Q20" s="80"/>
      <c r="R20" s="79"/>
      <c r="S20" s="167" t="str">
        <f t="shared" si="13"/>
        <v/>
      </c>
      <c r="T20" s="78"/>
      <c r="U20" s="78"/>
      <c r="V20" s="79"/>
      <c r="W20" s="152"/>
      <c r="X20" s="78"/>
      <c r="Y20" s="78"/>
      <c r="Z20" s="79"/>
      <c r="AA20" s="57" t="str">
        <f t="shared" si="3"/>
        <v/>
      </c>
      <c r="AB20" s="176"/>
      <c r="AC20" s="18" t="str">
        <f t="shared" si="4"/>
        <v/>
      </c>
      <c r="AD20" s="18">
        <f t="shared" si="5"/>
        <v>0</v>
      </c>
      <c r="AE20" s="24" t="str">
        <f t="shared" si="0"/>
        <v/>
      </c>
      <c r="AF20" s="7" t="str">
        <f t="shared" si="6"/>
        <v/>
      </c>
      <c r="AG20" s="8" t="str">
        <f t="shared" si="7"/>
        <v/>
      </c>
      <c r="AH20" s="8" t="str">
        <f t="shared" si="8"/>
        <v/>
      </c>
      <c r="AI20" s="8" t="str">
        <f t="shared" si="9"/>
        <v/>
      </c>
      <c r="AJ20" s="8" t="str">
        <f t="shared" si="1"/>
        <v/>
      </c>
      <c r="AK20" s="7" t="str">
        <f t="shared" si="10"/>
        <v/>
      </c>
      <c r="AL20" s="7"/>
      <c r="AM20" s="7" t="str">
        <f t="shared" si="2"/>
        <v/>
      </c>
      <c r="AN20" s="25" t="str">
        <f t="shared" si="11"/>
        <v/>
      </c>
      <c r="AO20" s="25" t="str">
        <f t="shared" si="12"/>
        <v/>
      </c>
      <c r="AP20" s="25" t="str">
        <f t="shared" si="12"/>
        <v/>
      </c>
    </row>
    <row r="21" spans="1:42" ht="30" customHeight="1">
      <c r="A21" s="59"/>
      <c r="B21" s="139"/>
      <c r="C21" s="138"/>
      <c r="D21" s="138"/>
      <c r="E21" s="6"/>
      <c r="F21" s="6"/>
      <c r="G21" s="138"/>
      <c r="H21" s="138"/>
      <c r="I21" s="163"/>
      <c r="J21" s="172"/>
      <c r="K21" s="77"/>
      <c r="L21" s="78"/>
      <c r="M21" s="78"/>
      <c r="N21" s="79"/>
      <c r="O21" s="140"/>
      <c r="P21" s="80"/>
      <c r="Q21" s="80"/>
      <c r="R21" s="79"/>
      <c r="S21" s="167" t="str">
        <f t="shared" si="13"/>
        <v/>
      </c>
      <c r="T21" s="78"/>
      <c r="U21" s="78"/>
      <c r="V21" s="79"/>
      <c r="W21" s="152"/>
      <c r="X21" s="78"/>
      <c r="Y21" s="78"/>
      <c r="Z21" s="79"/>
      <c r="AA21" s="57" t="str">
        <f t="shared" si="3"/>
        <v/>
      </c>
      <c r="AB21" s="176"/>
      <c r="AC21" s="18" t="str">
        <f t="shared" si="4"/>
        <v/>
      </c>
      <c r="AD21" s="18">
        <f t="shared" si="5"/>
        <v>0</v>
      </c>
      <c r="AE21" s="24" t="str">
        <f t="shared" si="0"/>
        <v/>
      </c>
      <c r="AF21" s="7" t="str">
        <f t="shared" si="6"/>
        <v/>
      </c>
      <c r="AG21" s="8" t="str">
        <f t="shared" si="7"/>
        <v/>
      </c>
      <c r="AH21" s="8" t="str">
        <f t="shared" si="8"/>
        <v/>
      </c>
      <c r="AI21" s="8" t="str">
        <f t="shared" si="9"/>
        <v/>
      </c>
      <c r="AJ21" s="8" t="str">
        <f t="shared" si="1"/>
        <v/>
      </c>
      <c r="AK21" s="7" t="str">
        <f t="shared" si="10"/>
        <v/>
      </c>
      <c r="AL21" s="7"/>
      <c r="AM21" s="7" t="str">
        <f t="shared" si="2"/>
        <v/>
      </c>
      <c r="AN21" s="25" t="str">
        <f t="shared" si="11"/>
        <v/>
      </c>
      <c r="AO21" s="25" t="str">
        <f t="shared" si="12"/>
        <v/>
      </c>
      <c r="AP21" s="25" t="str">
        <f t="shared" si="12"/>
        <v/>
      </c>
    </row>
    <row r="22" spans="1:42" ht="30" customHeight="1">
      <c r="A22" s="59"/>
      <c r="B22" s="139"/>
      <c r="C22" s="138"/>
      <c r="D22" s="138"/>
      <c r="E22" s="6"/>
      <c r="F22" s="6"/>
      <c r="G22" s="138"/>
      <c r="H22" s="138"/>
      <c r="I22" s="163"/>
      <c r="J22" s="172"/>
      <c r="K22" s="77"/>
      <c r="L22" s="78"/>
      <c r="M22" s="78"/>
      <c r="N22" s="79"/>
      <c r="O22" s="140"/>
      <c r="P22" s="80"/>
      <c r="Q22" s="80"/>
      <c r="R22" s="79"/>
      <c r="S22" s="167" t="str">
        <f t="shared" si="13"/>
        <v/>
      </c>
      <c r="T22" s="78"/>
      <c r="U22" s="78"/>
      <c r="V22" s="79"/>
      <c r="W22" s="152"/>
      <c r="X22" s="78"/>
      <c r="Y22" s="78"/>
      <c r="Z22" s="79"/>
      <c r="AA22" s="57" t="str">
        <f t="shared" si="3"/>
        <v/>
      </c>
      <c r="AB22" s="176" t="str">
        <f t="shared" ref="AA17:AB35" si="14">IF(AG22="","",COUNTA(L22,T22))</f>
        <v/>
      </c>
      <c r="AC22" s="18" t="str">
        <f t="shared" si="4"/>
        <v/>
      </c>
      <c r="AD22" s="18">
        <f t="shared" si="5"/>
        <v>0</v>
      </c>
      <c r="AE22" s="24" t="str">
        <f t="shared" si="0"/>
        <v/>
      </c>
      <c r="AF22" s="7" t="str">
        <f t="shared" si="6"/>
        <v/>
      </c>
      <c r="AG22" s="8" t="str">
        <f t="shared" si="7"/>
        <v/>
      </c>
      <c r="AH22" s="8" t="str">
        <f t="shared" si="8"/>
        <v/>
      </c>
      <c r="AI22" s="8" t="str">
        <f t="shared" si="9"/>
        <v/>
      </c>
      <c r="AJ22" s="8" t="str">
        <f t="shared" si="1"/>
        <v/>
      </c>
      <c r="AK22" s="7" t="str">
        <f t="shared" si="10"/>
        <v/>
      </c>
      <c r="AL22" s="7"/>
      <c r="AM22" s="7" t="str">
        <f t="shared" si="2"/>
        <v/>
      </c>
      <c r="AN22" s="25" t="str">
        <f t="shared" si="11"/>
        <v/>
      </c>
      <c r="AO22" s="25" t="str">
        <f t="shared" si="12"/>
        <v/>
      </c>
      <c r="AP22" s="25" t="str">
        <f t="shared" si="12"/>
        <v/>
      </c>
    </row>
    <row r="23" spans="1:42" ht="30" customHeight="1">
      <c r="A23" s="59"/>
      <c r="B23" s="139"/>
      <c r="C23" s="138"/>
      <c r="D23" s="138"/>
      <c r="E23" s="6"/>
      <c r="F23" s="6"/>
      <c r="G23" s="138"/>
      <c r="H23" s="138"/>
      <c r="I23" s="163"/>
      <c r="J23" s="172"/>
      <c r="K23" s="77"/>
      <c r="L23" s="78"/>
      <c r="M23" s="78"/>
      <c r="N23" s="79"/>
      <c r="O23" s="140"/>
      <c r="P23" s="80"/>
      <c r="Q23" s="80"/>
      <c r="R23" s="79"/>
      <c r="S23" s="167" t="str">
        <f t="shared" si="13"/>
        <v/>
      </c>
      <c r="T23" s="78"/>
      <c r="U23" s="78"/>
      <c r="V23" s="79"/>
      <c r="W23" s="152"/>
      <c r="X23" s="78"/>
      <c r="Y23" s="78"/>
      <c r="Z23" s="79"/>
      <c r="AA23" s="57" t="str">
        <f t="shared" si="3"/>
        <v/>
      </c>
      <c r="AB23" s="176" t="str">
        <f t="shared" si="14"/>
        <v/>
      </c>
      <c r="AC23" s="18" t="str">
        <f t="shared" si="4"/>
        <v/>
      </c>
      <c r="AD23" s="18">
        <f t="shared" si="5"/>
        <v>0</v>
      </c>
      <c r="AE23" s="24" t="str">
        <f t="shared" si="0"/>
        <v/>
      </c>
      <c r="AF23" s="7" t="str">
        <f t="shared" si="6"/>
        <v/>
      </c>
      <c r="AG23" s="8" t="str">
        <f t="shared" si="7"/>
        <v/>
      </c>
      <c r="AH23" s="8" t="str">
        <f t="shared" si="8"/>
        <v/>
      </c>
      <c r="AI23" s="8" t="str">
        <f t="shared" si="9"/>
        <v/>
      </c>
      <c r="AJ23" s="8" t="str">
        <f t="shared" si="1"/>
        <v/>
      </c>
      <c r="AK23" s="7" t="str">
        <f t="shared" si="10"/>
        <v/>
      </c>
      <c r="AL23" s="7"/>
      <c r="AM23" s="7" t="str">
        <f t="shared" si="2"/>
        <v/>
      </c>
      <c r="AN23" s="25" t="str">
        <f t="shared" si="11"/>
        <v/>
      </c>
      <c r="AO23" s="25" t="str">
        <f t="shared" si="12"/>
        <v/>
      </c>
      <c r="AP23" s="25" t="str">
        <f t="shared" si="12"/>
        <v/>
      </c>
    </row>
    <row r="24" spans="1:42" ht="30" customHeight="1">
      <c r="A24" s="59"/>
      <c r="B24" s="139"/>
      <c r="C24" s="138"/>
      <c r="D24" s="138"/>
      <c r="E24" s="6"/>
      <c r="F24" s="6"/>
      <c r="G24" s="138"/>
      <c r="H24" s="138"/>
      <c r="I24" s="163"/>
      <c r="J24" s="172"/>
      <c r="K24" s="77"/>
      <c r="L24" s="78"/>
      <c r="M24" s="78"/>
      <c r="N24" s="79"/>
      <c r="O24" s="140"/>
      <c r="P24" s="80"/>
      <c r="Q24" s="80"/>
      <c r="R24" s="79"/>
      <c r="S24" s="167" t="str">
        <f t="shared" si="13"/>
        <v/>
      </c>
      <c r="T24" s="78"/>
      <c r="U24" s="78"/>
      <c r="V24" s="79"/>
      <c r="W24" s="152"/>
      <c r="X24" s="78"/>
      <c r="Y24" s="78"/>
      <c r="Z24" s="79"/>
      <c r="AA24" s="57" t="str">
        <f t="shared" si="3"/>
        <v/>
      </c>
      <c r="AB24" s="176" t="str">
        <f t="shared" si="14"/>
        <v/>
      </c>
      <c r="AC24" s="18" t="str">
        <f t="shared" si="4"/>
        <v/>
      </c>
      <c r="AD24" s="18">
        <f t="shared" si="5"/>
        <v>0</v>
      </c>
      <c r="AE24" s="24" t="str">
        <f t="shared" si="0"/>
        <v/>
      </c>
      <c r="AF24" s="7" t="str">
        <f t="shared" si="6"/>
        <v/>
      </c>
      <c r="AG24" s="8" t="str">
        <f t="shared" si="7"/>
        <v/>
      </c>
      <c r="AH24" s="8" t="str">
        <f t="shared" si="8"/>
        <v/>
      </c>
      <c r="AI24" s="8" t="str">
        <f t="shared" si="9"/>
        <v/>
      </c>
      <c r="AJ24" s="8" t="str">
        <f t="shared" si="1"/>
        <v/>
      </c>
      <c r="AK24" s="7" t="str">
        <f t="shared" si="10"/>
        <v/>
      </c>
      <c r="AL24" s="7"/>
      <c r="AM24" s="7" t="str">
        <f t="shared" si="2"/>
        <v/>
      </c>
      <c r="AN24" s="25" t="str">
        <f t="shared" si="11"/>
        <v/>
      </c>
      <c r="AO24" s="25" t="str">
        <f t="shared" si="12"/>
        <v/>
      </c>
      <c r="AP24" s="25" t="str">
        <f t="shared" si="12"/>
        <v/>
      </c>
    </row>
    <row r="25" spans="1:42" ht="30" customHeight="1">
      <c r="A25" s="59"/>
      <c r="B25" s="139"/>
      <c r="C25" s="138"/>
      <c r="D25" s="138"/>
      <c r="E25" s="6"/>
      <c r="F25" s="6"/>
      <c r="G25" s="138"/>
      <c r="H25" s="138"/>
      <c r="I25" s="163"/>
      <c r="J25" s="172"/>
      <c r="K25" s="77"/>
      <c r="L25" s="78"/>
      <c r="M25" s="78"/>
      <c r="N25" s="79"/>
      <c r="O25" s="140"/>
      <c r="P25" s="80"/>
      <c r="Q25" s="80"/>
      <c r="R25" s="79"/>
      <c r="S25" s="167" t="str">
        <f t="shared" si="13"/>
        <v/>
      </c>
      <c r="T25" s="78"/>
      <c r="U25" s="78"/>
      <c r="V25" s="79"/>
      <c r="W25" s="152"/>
      <c r="X25" s="78"/>
      <c r="Y25" s="78"/>
      <c r="Z25" s="79"/>
      <c r="AA25" s="57" t="str">
        <f t="shared" si="3"/>
        <v/>
      </c>
      <c r="AB25" s="176" t="str">
        <f t="shared" si="14"/>
        <v/>
      </c>
      <c r="AC25" s="18" t="str">
        <f t="shared" si="4"/>
        <v/>
      </c>
      <c r="AD25" s="18">
        <f t="shared" si="5"/>
        <v>0</v>
      </c>
      <c r="AE25" s="24" t="str">
        <f t="shared" si="0"/>
        <v/>
      </c>
      <c r="AF25" s="7" t="str">
        <f t="shared" si="6"/>
        <v/>
      </c>
      <c r="AG25" s="8" t="str">
        <f t="shared" si="7"/>
        <v/>
      </c>
      <c r="AH25" s="8" t="str">
        <f t="shared" si="8"/>
        <v/>
      </c>
      <c r="AI25" s="8" t="str">
        <f t="shared" si="9"/>
        <v/>
      </c>
      <c r="AJ25" s="8" t="str">
        <f t="shared" si="1"/>
        <v/>
      </c>
      <c r="AK25" s="7" t="str">
        <f t="shared" si="10"/>
        <v/>
      </c>
      <c r="AL25" s="7"/>
      <c r="AM25" s="7" t="str">
        <f t="shared" si="2"/>
        <v/>
      </c>
      <c r="AN25" s="25" t="str">
        <f t="shared" si="11"/>
        <v/>
      </c>
      <c r="AO25" s="25" t="str">
        <f t="shared" si="12"/>
        <v/>
      </c>
      <c r="AP25" s="25" t="str">
        <f t="shared" si="12"/>
        <v/>
      </c>
    </row>
    <row r="26" spans="1:42" ht="30" customHeight="1">
      <c r="A26" s="59"/>
      <c r="B26" s="139"/>
      <c r="C26" s="138"/>
      <c r="D26" s="138"/>
      <c r="E26" s="6"/>
      <c r="F26" s="6"/>
      <c r="G26" s="138"/>
      <c r="H26" s="138"/>
      <c r="I26" s="163"/>
      <c r="J26" s="172"/>
      <c r="K26" s="77"/>
      <c r="L26" s="78"/>
      <c r="M26" s="78"/>
      <c r="N26" s="79"/>
      <c r="O26" s="140"/>
      <c r="P26" s="80"/>
      <c r="Q26" s="80"/>
      <c r="R26" s="79"/>
      <c r="S26" s="167" t="str">
        <f t="shared" si="13"/>
        <v/>
      </c>
      <c r="T26" s="78"/>
      <c r="U26" s="78"/>
      <c r="V26" s="79"/>
      <c r="W26" s="152"/>
      <c r="X26" s="78"/>
      <c r="Y26" s="78"/>
      <c r="Z26" s="79"/>
      <c r="AA26" s="57" t="str">
        <f t="shared" si="3"/>
        <v/>
      </c>
      <c r="AB26" s="176" t="str">
        <f t="shared" si="14"/>
        <v/>
      </c>
      <c r="AC26" s="18" t="str">
        <f t="shared" si="4"/>
        <v/>
      </c>
      <c r="AD26" s="18">
        <f t="shared" si="5"/>
        <v>0</v>
      </c>
      <c r="AE26" s="24" t="str">
        <f t="shared" si="0"/>
        <v/>
      </c>
      <c r="AF26" s="7" t="str">
        <f t="shared" si="6"/>
        <v/>
      </c>
      <c r="AG26" s="8" t="str">
        <f t="shared" si="7"/>
        <v/>
      </c>
      <c r="AH26" s="8" t="str">
        <f t="shared" si="8"/>
        <v/>
      </c>
      <c r="AI26" s="8" t="str">
        <f t="shared" si="9"/>
        <v/>
      </c>
      <c r="AJ26" s="8" t="str">
        <f t="shared" si="1"/>
        <v/>
      </c>
      <c r="AK26" s="7" t="str">
        <f t="shared" si="10"/>
        <v/>
      </c>
      <c r="AL26" s="7"/>
      <c r="AM26" s="7" t="str">
        <f t="shared" si="2"/>
        <v/>
      </c>
      <c r="AN26" s="25" t="str">
        <f t="shared" si="11"/>
        <v/>
      </c>
      <c r="AO26" s="25" t="str">
        <f t="shared" si="12"/>
        <v/>
      </c>
      <c r="AP26" s="25" t="str">
        <f t="shared" si="12"/>
        <v/>
      </c>
    </row>
    <row r="27" spans="1:42" ht="30" customHeight="1">
      <c r="A27" s="59"/>
      <c r="B27" s="139"/>
      <c r="C27" s="138"/>
      <c r="D27" s="138"/>
      <c r="E27" s="6"/>
      <c r="F27" s="6"/>
      <c r="G27" s="138"/>
      <c r="H27" s="138"/>
      <c r="I27" s="163"/>
      <c r="J27" s="172"/>
      <c r="K27" s="77"/>
      <c r="L27" s="78"/>
      <c r="M27" s="78"/>
      <c r="N27" s="79"/>
      <c r="O27" s="140"/>
      <c r="P27" s="80"/>
      <c r="Q27" s="80"/>
      <c r="R27" s="79"/>
      <c r="S27" s="167" t="str">
        <f t="shared" si="13"/>
        <v/>
      </c>
      <c r="T27" s="78"/>
      <c r="U27" s="78"/>
      <c r="V27" s="79"/>
      <c r="W27" s="152"/>
      <c r="X27" s="78"/>
      <c r="Y27" s="78"/>
      <c r="Z27" s="79"/>
      <c r="AA27" s="57" t="str">
        <f t="shared" si="3"/>
        <v/>
      </c>
      <c r="AB27" s="176" t="str">
        <f t="shared" si="14"/>
        <v/>
      </c>
      <c r="AC27" s="18" t="str">
        <f t="shared" si="4"/>
        <v/>
      </c>
      <c r="AD27" s="18">
        <f t="shared" si="5"/>
        <v>0</v>
      </c>
      <c r="AE27" s="24" t="str">
        <f t="shared" si="0"/>
        <v/>
      </c>
      <c r="AF27" s="7" t="str">
        <f t="shared" si="6"/>
        <v/>
      </c>
      <c r="AG27" s="8" t="str">
        <f t="shared" si="7"/>
        <v/>
      </c>
      <c r="AH27" s="8" t="str">
        <f t="shared" si="8"/>
        <v/>
      </c>
      <c r="AI27" s="8" t="str">
        <f t="shared" si="9"/>
        <v/>
      </c>
      <c r="AJ27" s="8" t="str">
        <f t="shared" si="1"/>
        <v/>
      </c>
      <c r="AK27" s="7" t="str">
        <f t="shared" si="10"/>
        <v/>
      </c>
      <c r="AL27" s="7"/>
      <c r="AM27" s="7" t="str">
        <f t="shared" si="2"/>
        <v/>
      </c>
      <c r="AN27" s="25" t="str">
        <f t="shared" si="11"/>
        <v/>
      </c>
      <c r="AO27" s="25" t="str">
        <f t="shared" si="12"/>
        <v/>
      </c>
      <c r="AP27" s="25" t="str">
        <f t="shared" si="12"/>
        <v/>
      </c>
    </row>
    <row r="28" spans="1:42" ht="30" customHeight="1">
      <c r="A28" s="59"/>
      <c r="B28" s="139"/>
      <c r="C28" s="138"/>
      <c r="D28" s="138"/>
      <c r="E28" s="6"/>
      <c r="F28" s="6"/>
      <c r="G28" s="138"/>
      <c r="H28" s="138"/>
      <c r="I28" s="163"/>
      <c r="J28" s="172"/>
      <c r="K28" s="77"/>
      <c r="L28" s="78"/>
      <c r="M28" s="78"/>
      <c r="N28" s="79"/>
      <c r="O28" s="140"/>
      <c r="P28" s="80"/>
      <c r="Q28" s="80"/>
      <c r="R28" s="79"/>
      <c r="S28" s="167" t="str">
        <f t="shared" si="13"/>
        <v/>
      </c>
      <c r="T28" s="78"/>
      <c r="U28" s="78"/>
      <c r="V28" s="79"/>
      <c r="W28" s="152"/>
      <c r="X28" s="78"/>
      <c r="Y28" s="78"/>
      <c r="Z28" s="79"/>
      <c r="AA28" s="57" t="str">
        <f t="shared" si="3"/>
        <v/>
      </c>
      <c r="AB28" s="176" t="str">
        <f t="shared" si="14"/>
        <v/>
      </c>
      <c r="AC28" s="18" t="str">
        <f t="shared" si="4"/>
        <v/>
      </c>
      <c r="AD28" s="18">
        <f t="shared" si="5"/>
        <v>0</v>
      </c>
      <c r="AE28" s="24" t="str">
        <f t="shared" si="0"/>
        <v/>
      </c>
      <c r="AF28" s="7" t="str">
        <f t="shared" si="6"/>
        <v/>
      </c>
      <c r="AG28" s="8" t="str">
        <f t="shared" si="7"/>
        <v/>
      </c>
      <c r="AH28" s="8" t="str">
        <f t="shared" si="8"/>
        <v/>
      </c>
      <c r="AI28" s="8" t="str">
        <f t="shared" si="9"/>
        <v/>
      </c>
      <c r="AJ28" s="8" t="str">
        <f t="shared" si="1"/>
        <v/>
      </c>
      <c r="AK28" s="7" t="str">
        <f t="shared" si="10"/>
        <v/>
      </c>
      <c r="AL28" s="7"/>
      <c r="AM28" s="7" t="str">
        <f t="shared" si="2"/>
        <v/>
      </c>
      <c r="AN28" s="25" t="str">
        <f t="shared" si="11"/>
        <v/>
      </c>
      <c r="AO28" s="25" t="str">
        <f t="shared" si="12"/>
        <v/>
      </c>
      <c r="AP28" s="25" t="str">
        <f t="shared" si="12"/>
        <v/>
      </c>
    </row>
    <row r="29" spans="1:42" ht="30" customHeight="1">
      <c r="A29" s="59"/>
      <c r="B29" s="139"/>
      <c r="C29" s="138"/>
      <c r="D29" s="138"/>
      <c r="E29" s="6"/>
      <c r="F29" s="6"/>
      <c r="G29" s="138"/>
      <c r="H29" s="138"/>
      <c r="I29" s="163"/>
      <c r="J29" s="172"/>
      <c r="K29" s="77"/>
      <c r="L29" s="78"/>
      <c r="M29" s="78"/>
      <c r="N29" s="79"/>
      <c r="O29" s="140"/>
      <c r="P29" s="80"/>
      <c r="Q29" s="80"/>
      <c r="R29" s="79"/>
      <c r="S29" s="167" t="str">
        <f t="shared" si="13"/>
        <v/>
      </c>
      <c r="T29" s="78"/>
      <c r="U29" s="78"/>
      <c r="V29" s="79"/>
      <c r="W29" s="152"/>
      <c r="X29" s="78"/>
      <c r="Y29" s="78"/>
      <c r="Z29" s="79"/>
      <c r="AA29" s="57" t="str">
        <f t="shared" si="3"/>
        <v/>
      </c>
      <c r="AB29" s="176" t="str">
        <f t="shared" si="14"/>
        <v/>
      </c>
      <c r="AC29" s="18" t="str">
        <f t="shared" si="4"/>
        <v/>
      </c>
      <c r="AD29" s="18">
        <f t="shared" si="5"/>
        <v>0</v>
      </c>
      <c r="AE29" s="24" t="str">
        <f t="shared" si="0"/>
        <v/>
      </c>
      <c r="AF29" s="7" t="str">
        <f t="shared" si="6"/>
        <v/>
      </c>
      <c r="AG29" s="8" t="str">
        <f t="shared" si="7"/>
        <v/>
      </c>
      <c r="AH29" s="8" t="str">
        <f t="shared" si="8"/>
        <v/>
      </c>
      <c r="AI29" s="8" t="str">
        <f t="shared" si="9"/>
        <v/>
      </c>
      <c r="AJ29" s="8" t="str">
        <f t="shared" si="1"/>
        <v/>
      </c>
      <c r="AK29" s="7" t="str">
        <f t="shared" si="10"/>
        <v/>
      </c>
      <c r="AL29" s="7"/>
      <c r="AM29" s="7" t="str">
        <f t="shared" si="2"/>
        <v/>
      </c>
      <c r="AN29" s="25" t="str">
        <f t="shared" si="11"/>
        <v/>
      </c>
      <c r="AO29" s="25" t="str">
        <f t="shared" si="12"/>
        <v/>
      </c>
      <c r="AP29" s="25" t="str">
        <f t="shared" si="12"/>
        <v/>
      </c>
    </row>
    <row r="30" spans="1:42" ht="30" customHeight="1" thickBot="1">
      <c r="A30" s="59"/>
      <c r="B30" s="139"/>
      <c r="C30" s="138"/>
      <c r="D30" s="138"/>
      <c r="E30" s="6"/>
      <c r="F30" s="6"/>
      <c r="G30" s="138"/>
      <c r="H30" s="138"/>
      <c r="I30" s="163"/>
      <c r="J30" s="172"/>
      <c r="K30" s="77"/>
      <c r="L30" s="78"/>
      <c r="M30" s="78"/>
      <c r="N30" s="79"/>
      <c r="O30" s="140"/>
      <c r="P30" s="80"/>
      <c r="Q30" s="80"/>
      <c r="R30" s="79"/>
      <c r="S30" s="167" t="str">
        <f t="shared" si="13"/>
        <v/>
      </c>
      <c r="T30" s="78"/>
      <c r="U30" s="78"/>
      <c r="V30" s="79"/>
      <c r="W30" s="152"/>
      <c r="X30" s="78"/>
      <c r="Y30" s="78"/>
      <c r="Z30" s="79"/>
      <c r="AA30" s="57" t="str">
        <f t="shared" si="3"/>
        <v/>
      </c>
      <c r="AB30" s="176" t="str">
        <f t="shared" si="14"/>
        <v/>
      </c>
      <c r="AC30" s="18" t="str">
        <f t="shared" si="4"/>
        <v/>
      </c>
      <c r="AD30" s="18">
        <f t="shared" si="5"/>
        <v>0</v>
      </c>
      <c r="AE30" s="26" t="str">
        <f t="shared" si="0"/>
        <v/>
      </c>
      <c r="AF30" s="48" t="str">
        <f t="shared" si="6"/>
        <v/>
      </c>
      <c r="AG30" s="136" t="str">
        <f t="shared" si="7"/>
        <v/>
      </c>
      <c r="AH30" s="136" t="str">
        <f t="shared" si="8"/>
        <v/>
      </c>
      <c r="AI30" s="136" t="str">
        <f t="shared" si="9"/>
        <v/>
      </c>
      <c r="AJ30" s="136" t="str">
        <f t="shared" si="1"/>
        <v/>
      </c>
      <c r="AK30" s="48" t="str">
        <f t="shared" si="10"/>
        <v/>
      </c>
      <c r="AL30" s="48"/>
      <c r="AM30" s="48" t="str">
        <f t="shared" si="2"/>
        <v/>
      </c>
      <c r="AN30" s="49" t="str">
        <f t="shared" si="11"/>
        <v/>
      </c>
      <c r="AO30" s="49" t="str">
        <f t="shared" si="12"/>
        <v/>
      </c>
      <c r="AP30" s="49" t="str">
        <f t="shared" si="12"/>
        <v/>
      </c>
    </row>
    <row r="31" spans="1:42" ht="30" hidden="1" customHeight="1">
      <c r="A31" s="59"/>
      <c r="B31" s="6"/>
      <c r="C31" s="6"/>
      <c r="D31" s="6"/>
      <c r="E31" s="6"/>
      <c r="F31" s="6"/>
      <c r="G31" s="138"/>
      <c r="H31" s="138"/>
      <c r="I31" s="6"/>
      <c r="J31" s="127"/>
      <c r="K31" s="77"/>
      <c r="L31" s="78"/>
      <c r="M31" s="78"/>
      <c r="N31" s="79"/>
      <c r="O31" s="80"/>
      <c r="P31" s="80"/>
      <c r="Q31" s="80"/>
      <c r="R31" s="79"/>
      <c r="S31" s="117"/>
      <c r="T31" s="118"/>
      <c r="U31" s="118"/>
      <c r="V31" s="118"/>
      <c r="W31" s="118"/>
      <c r="X31" s="118"/>
      <c r="Y31" s="118"/>
      <c r="Z31" s="119"/>
      <c r="AA31" s="57" t="str">
        <f t="shared" si="14"/>
        <v/>
      </c>
      <c r="AB31" s="141" t="str">
        <f t="shared" si="14"/>
        <v/>
      </c>
      <c r="AC31" s="18"/>
      <c r="AD31" s="18"/>
      <c r="AF31" s="134"/>
      <c r="AG31" s="135"/>
      <c r="AH31" s="135"/>
      <c r="AI31" s="135"/>
      <c r="AJ31" s="134"/>
      <c r="AK31" s="134"/>
      <c r="AL31" s="134"/>
      <c r="AM31" s="134"/>
    </row>
    <row r="32" spans="1:42" ht="30" hidden="1" customHeight="1">
      <c r="A32" s="59"/>
      <c r="B32" s="6"/>
      <c r="C32" s="6"/>
      <c r="D32" s="6"/>
      <c r="E32" s="6"/>
      <c r="F32" s="6"/>
      <c r="G32" s="138"/>
      <c r="H32" s="138"/>
      <c r="I32" s="6"/>
      <c r="J32" s="127"/>
      <c r="K32" s="77"/>
      <c r="L32" s="78"/>
      <c r="M32" s="78"/>
      <c r="N32" s="79"/>
      <c r="O32" s="80"/>
      <c r="P32" s="80"/>
      <c r="Q32" s="80"/>
      <c r="R32" s="79"/>
      <c r="S32" s="117"/>
      <c r="T32" s="118"/>
      <c r="U32" s="118"/>
      <c r="V32" s="118"/>
      <c r="W32" s="118"/>
      <c r="X32" s="118"/>
      <c r="Y32" s="118"/>
      <c r="Z32" s="119"/>
      <c r="AA32" s="57" t="str">
        <f t="shared" si="14"/>
        <v/>
      </c>
      <c r="AB32" s="141" t="str">
        <f t="shared" si="14"/>
        <v/>
      </c>
      <c r="AC32" s="18"/>
      <c r="AD32" s="18"/>
      <c r="AF32" s="134"/>
      <c r="AG32" s="135"/>
      <c r="AH32" s="135"/>
      <c r="AI32" s="135"/>
      <c r="AJ32" s="134"/>
      <c r="AK32" s="134"/>
      <c r="AL32" s="134"/>
      <c r="AM32" s="134"/>
    </row>
    <row r="33" spans="1:39" ht="30" hidden="1" customHeight="1">
      <c r="A33" s="59"/>
      <c r="B33" s="6"/>
      <c r="C33" s="6"/>
      <c r="D33" s="6"/>
      <c r="E33" s="6"/>
      <c r="F33" s="6"/>
      <c r="G33" s="138"/>
      <c r="H33" s="138"/>
      <c r="I33" s="6"/>
      <c r="J33" s="127"/>
      <c r="K33" s="77"/>
      <c r="L33" s="78"/>
      <c r="M33" s="78"/>
      <c r="N33" s="79"/>
      <c r="O33" s="80"/>
      <c r="P33" s="80"/>
      <c r="Q33" s="80"/>
      <c r="R33" s="79"/>
      <c r="S33" s="117"/>
      <c r="T33" s="118"/>
      <c r="U33" s="118"/>
      <c r="V33" s="118"/>
      <c r="W33" s="118"/>
      <c r="X33" s="118"/>
      <c r="Y33" s="118"/>
      <c r="Z33" s="119"/>
      <c r="AA33" s="57" t="str">
        <f t="shared" si="14"/>
        <v/>
      </c>
      <c r="AB33" s="141" t="str">
        <f t="shared" si="14"/>
        <v/>
      </c>
      <c r="AC33" s="18"/>
      <c r="AD33" s="18"/>
      <c r="AF33" s="134"/>
      <c r="AG33" s="135"/>
      <c r="AH33" s="135"/>
      <c r="AI33" s="135"/>
      <c r="AJ33" s="134"/>
      <c r="AK33" s="134"/>
      <c r="AL33" s="134"/>
      <c r="AM33" s="134"/>
    </row>
    <row r="34" spans="1:39" ht="30" hidden="1" customHeight="1">
      <c r="A34" s="59"/>
      <c r="B34" s="6"/>
      <c r="C34" s="6"/>
      <c r="D34" s="6"/>
      <c r="E34" s="6"/>
      <c r="F34" s="6"/>
      <c r="G34" s="138"/>
      <c r="H34" s="138"/>
      <c r="I34" s="6"/>
      <c r="J34" s="127"/>
      <c r="K34" s="77"/>
      <c r="L34" s="78"/>
      <c r="M34" s="78"/>
      <c r="N34" s="79"/>
      <c r="O34" s="80"/>
      <c r="P34" s="80"/>
      <c r="Q34" s="80"/>
      <c r="R34" s="79"/>
      <c r="S34" s="117"/>
      <c r="T34" s="118"/>
      <c r="U34" s="118"/>
      <c r="V34" s="118"/>
      <c r="W34" s="118"/>
      <c r="X34" s="118"/>
      <c r="Y34" s="118"/>
      <c r="Z34" s="119"/>
      <c r="AA34" s="57" t="str">
        <f t="shared" si="14"/>
        <v/>
      </c>
      <c r="AB34" s="141" t="str">
        <f t="shared" si="14"/>
        <v/>
      </c>
      <c r="AC34" s="18"/>
      <c r="AD34" s="18"/>
      <c r="AF34" s="134"/>
      <c r="AG34" s="135"/>
      <c r="AH34" s="135"/>
      <c r="AI34" s="135"/>
      <c r="AJ34" s="134"/>
      <c r="AK34" s="134"/>
      <c r="AL34" s="134"/>
      <c r="AM34" s="134"/>
    </row>
    <row r="35" spans="1:39" ht="30" hidden="1" customHeight="1">
      <c r="A35" s="126"/>
      <c r="B35" s="6"/>
      <c r="C35" s="6"/>
      <c r="D35" s="6"/>
      <c r="E35" s="6"/>
      <c r="F35" s="6"/>
      <c r="G35" s="138"/>
      <c r="H35" s="138"/>
      <c r="I35" s="6"/>
      <c r="J35" s="127"/>
      <c r="K35" s="81"/>
      <c r="L35" s="82"/>
      <c r="M35" s="82"/>
      <c r="N35" s="83"/>
      <c r="O35" s="84"/>
      <c r="P35" s="84"/>
      <c r="Q35" s="84"/>
      <c r="R35" s="83"/>
      <c r="S35" s="122"/>
      <c r="T35" s="123"/>
      <c r="U35" s="123"/>
      <c r="V35" s="123"/>
      <c r="W35" s="123"/>
      <c r="X35" s="123"/>
      <c r="Y35" s="123"/>
      <c r="Z35" s="124"/>
      <c r="AA35" s="57" t="str">
        <f t="shared" si="14"/>
        <v/>
      </c>
      <c r="AB35" s="141" t="str">
        <f t="shared" si="14"/>
        <v/>
      </c>
      <c r="AC35" s="18"/>
      <c r="AD35" s="18"/>
      <c r="AF35" s="134"/>
      <c r="AG35" s="135"/>
      <c r="AH35" s="135"/>
      <c r="AI35" s="135"/>
      <c r="AJ35" s="134"/>
      <c r="AK35" s="134"/>
      <c r="AL35" s="134"/>
      <c r="AM35" s="134"/>
    </row>
    <row r="36" spans="1:39" ht="24.75" hidden="1" customHeight="1"/>
    <row r="37" spans="1:39" ht="24.75" hidden="1" customHeight="1"/>
    <row r="38" spans="1:39" hidden="1">
      <c r="A38" s="14" t="s">
        <v>39</v>
      </c>
      <c r="C38" s="14" t="s">
        <v>14</v>
      </c>
      <c r="D38" s="14" t="s">
        <v>16</v>
      </c>
      <c r="E38" s="47" t="s">
        <v>52</v>
      </c>
      <c r="F38" s="47" t="s">
        <v>52</v>
      </c>
      <c r="J38" s="238" t="s">
        <v>72</v>
      </c>
      <c r="K38" s="239"/>
      <c r="L38" s="27" t="s">
        <v>58</v>
      </c>
    </row>
    <row r="39" spans="1:39" hidden="1">
      <c r="A39" s="16" t="s">
        <v>40</v>
      </c>
      <c r="C39" s="36" t="s">
        <v>121</v>
      </c>
      <c r="D39" s="44" t="s">
        <v>127</v>
      </c>
      <c r="E39" s="36">
        <v>10000000</v>
      </c>
      <c r="F39" s="36">
        <v>7</v>
      </c>
      <c r="J39" s="17">
        <v>1</v>
      </c>
      <c r="K39" s="9" t="s">
        <v>73</v>
      </c>
      <c r="L39" s="45">
        <v>1</v>
      </c>
      <c r="M39" s="72"/>
    </row>
    <row r="40" spans="1:39" hidden="1">
      <c r="A40" s="13"/>
      <c r="J40" s="17">
        <v>2</v>
      </c>
      <c r="K40" s="9" t="s">
        <v>74</v>
      </c>
      <c r="L40" s="45">
        <v>2</v>
      </c>
      <c r="M40" s="72"/>
    </row>
    <row r="41" spans="1:39" hidden="1">
      <c r="A41" s="14" t="s">
        <v>41</v>
      </c>
      <c r="J41" s="17">
        <v>3</v>
      </c>
      <c r="K41" s="9" t="s">
        <v>75</v>
      </c>
      <c r="L41" s="45">
        <v>3</v>
      </c>
      <c r="M41" s="72"/>
    </row>
    <row r="42" spans="1:39" hidden="1">
      <c r="A42" s="38">
        <v>24</v>
      </c>
      <c r="J42" s="17">
        <v>4</v>
      </c>
      <c r="K42" s="9" t="s">
        <v>76</v>
      </c>
      <c r="L42" s="45">
        <v>4</v>
      </c>
      <c r="M42" s="72"/>
    </row>
    <row r="43" spans="1:39" hidden="1">
      <c r="A43" s="39">
        <v>25</v>
      </c>
      <c r="C43" s="108" t="s">
        <v>125</v>
      </c>
      <c r="E43" s="111" t="s">
        <v>128</v>
      </c>
      <c r="F43" s="111" t="s">
        <v>150</v>
      </c>
      <c r="J43" s="17">
        <v>5</v>
      </c>
      <c r="K43" s="9" t="s">
        <v>77</v>
      </c>
      <c r="L43" s="45">
        <v>5</v>
      </c>
      <c r="M43" s="72"/>
    </row>
    <row r="44" spans="1:39" hidden="1">
      <c r="A44" s="13"/>
      <c r="C44" s="110">
        <v>0</v>
      </c>
      <c r="E44" s="111">
        <v>1975</v>
      </c>
      <c r="F44" s="150" t="s">
        <v>148</v>
      </c>
      <c r="G44" s="179"/>
      <c r="H44" s="179"/>
      <c r="J44" s="17">
        <v>6</v>
      </c>
      <c r="K44" s="9" t="s">
        <v>78</v>
      </c>
      <c r="L44" s="45">
        <v>6</v>
      </c>
      <c r="M44" s="72"/>
    </row>
    <row r="45" spans="1:39" hidden="1">
      <c r="A45" s="40" t="s">
        <v>34</v>
      </c>
      <c r="C45" s="109">
        <v>1</v>
      </c>
      <c r="E45" s="111">
        <v>1976</v>
      </c>
      <c r="F45" s="150" t="s">
        <v>151</v>
      </c>
      <c r="G45" s="179"/>
      <c r="H45" s="179"/>
      <c r="J45" s="17">
        <v>7</v>
      </c>
      <c r="K45" s="9" t="s">
        <v>79</v>
      </c>
      <c r="L45" s="45">
        <v>7</v>
      </c>
      <c r="M45" s="72"/>
    </row>
    <row r="46" spans="1:39" hidden="1">
      <c r="A46" s="15">
        <v>1</v>
      </c>
      <c r="E46" s="111">
        <v>1977</v>
      </c>
      <c r="F46" s="150" t="s">
        <v>152</v>
      </c>
      <c r="G46" s="179"/>
      <c r="H46" s="179"/>
      <c r="J46" s="17">
        <v>8</v>
      </c>
      <c r="K46" s="9" t="s">
        <v>80</v>
      </c>
      <c r="L46" s="45">
        <v>8</v>
      </c>
      <c r="M46" s="72"/>
    </row>
    <row r="47" spans="1:39" hidden="1">
      <c r="A47" s="15">
        <v>2</v>
      </c>
      <c r="C47" s="14" t="s">
        <v>14</v>
      </c>
      <c r="E47" s="111">
        <v>1978</v>
      </c>
      <c r="F47" s="150" t="s">
        <v>153</v>
      </c>
      <c r="G47" s="179"/>
      <c r="H47" s="179"/>
      <c r="J47" s="17">
        <v>9</v>
      </c>
      <c r="K47" s="9" t="s">
        <v>81</v>
      </c>
      <c r="L47" s="45">
        <v>9</v>
      </c>
      <c r="M47" s="72"/>
    </row>
    <row r="48" spans="1:39" hidden="1">
      <c r="A48" s="15">
        <v>3</v>
      </c>
      <c r="C48" s="36" t="s">
        <v>176</v>
      </c>
      <c r="E48" s="111">
        <v>1979</v>
      </c>
      <c r="F48" s="150" t="s">
        <v>154</v>
      </c>
      <c r="G48" s="179"/>
      <c r="H48" s="179"/>
      <c r="J48" s="17">
        <v>10</v>
      </c>
      <c r="K48" s="9" t="s">
        <v>82</v>
      </c>
      <c r="L48" s="45">
        <v>10</v>
      </c>
      <c r="M48" s="72"/>
    </row>
    <row r="49" spans="1:13" hidden="1">
      <c r="A49" s="15">
        <v>4</v>
      </c>
      <c r="E49" s="111">
        <v>1980</v>
      </c>
      <c r="F49" s="150" t="s">
        <v>155</v>
      </c>
      <c r="G49" s="179"/>
      <c r="H49" s="179"/>
      <c r="J49" s="17">
        <v>11</v>
      </c>
      <c r="K49" s="9" t="s">
        <v>83</v>
      </c>
      <c r="L49" s="45">
        <v>11</v>
      </c>
      <c r="M49" s="72"/>
    </row>
    <row r="50" spans="1:13" hidden="1">
      <c r="A50" s="15">
        <v>5</v>
      </c>
      <c r="E50" s="111">
        <v>1981</v>
      </c>
      <c r="F50" s="150" t="s">
        <v>156</v>
      </c>
      <c r="G50" s="179"/>
      <c r="H50" s="179"/>
      <c r="J50" s="17">
        <v>12</v>
      </c>
      <c r="K50" s="9" t="s">
        <v>84</v>
      </c>
      <c r="L50" s="45">
        <v>12</v>
      </c>
      <c r="M50" s="72"/>
    </row>
    <row r="51" spans="1:13" hidden="1">
      <c r="A51" s="15">
        <v>6</v>
      </c>
      <c r="E51" s="111">
        <v>1982</v>
      </c>
      <c r="F51" s="150" t="s">
        <v>157</v>
      </c>
      <c r="G51" s="179"/>
      <c r="H51" s="179"/>
      <c r="J51" s="17">
        <v>13</v>
      </c>
      <c r="K51" s="9" t="s">
        <v>117</v>
      </c>
      <c r="L51" s="45">
        <v>13</v>
      </c>
      <c r="M51" s="72"/>
    </row>
    <row r="52" spans="1:13" hidden="1">
      <c r="A52" s="15">
        <v>7</v>
      </c>
      <c r="E52" s="111">
        <v>1983</v>
      </c>
      <c r="F52" s="150" t="s">
        <v>158</v>
      </c>
      <c r="G52" s="179"/>
      <c r="H52" s="179"/>
      <c r="J52" s="17">
        <v>14</v>
      </c>
      <c r="K52" s="9" t="s">
        <v>85</v>
      </c>
      <c r="L52" s="45">
        <v>14</v>
      </c>
      <c r="M52" s="72"/>
    </row>
    <row r="53" spans="1:13" hidden="1">
      <c r="A53" s="15">
        <v>8</v>
      </c>
      <c r="E53" s="111">
        <v>1984</v>
      </c>
      <c r="F53" s="150" t="s">
        <v>159</v>
      </c>
      <c r="G53" s="179"/>
      <c r="H53" s="179"/>
      <c r="J53" s="17">
        <v>15</v>
      </c>
      <c r="K53" s="9" t="s">
        <v>86</v>
      </c>
      <c r="L53" s="45">
        <v>16</v>
      </c>
      <c r="M53" s="72"/>
    </row>
    <row r="54" spans="1:13" hidden="1">
      <c r="A54" s="15">
        <v>9</v>
      </c>
      <c r="E54" s="111">
        <v>1985</v>
      </c>
      <c r="F54" s="150" t="s">
        <v>149</v>
      </c>
      <c r="G54" s="179"/>
      <c r="H54" s="179"/>
      <c r="J54" s="17">
        <v>16</v>
      </c>
      <c r="K54" s="9" t="s">
        <v>87</v>
      </c>
      <c r="L54" s="45">
        <v>18</v>
      </c>
      <c r="M54" s="72"/>
    </row>
    <row r="55" spans="1:13" hidden="1">
      <c r="A55" s="15">
        <v>10</v>
      </c>
      <c r="E55" s="111">
        <v>1986</v>
      </c>
      <c r="F55" s="150" t="s">
        <v>160</v>
      </c>
      <c r="G55" s="179"/>
      <c r="H55" s="179"/>
      <c r="J55" s="17">
        <v>17</v>
      </c>
      <c r="K55" s="9" t="s">
        <v>88</v>
      </c>
      <c r="L55" s="45">
        <v>19</v>
      </c>
      <c r="M55" s="72"/>
    </row>
    <row r="56" spans="1:13" hidden="1">
      <c r="A56" s="15">
        <v>11</v>
      </c>
      <c r="E56" s="111">
        <v>1987</v>
      </c>
      <c r="F56" s="150" t="s">
        <v>161</v>
      </c>
      <c r="G56" s="179"/>
      <c r="H56" s="179"/>
      <c r="J56" s="17">
        <v>18</v>
      </c>
      <c r="K56" s="9" t="s">
        <v>89</v>
      </c>
      <c r="L56" s="45">
        <v>20</v>
      </c>
      <c r="M56" s="72"/>
    </row>
    <row r="57" spans="1:13" hidden="1">
      <c r="A57" s="16">
        <v>12</v>
      </c>
      <c r="E57" s="111">
        <v>1988</v>
      </c>
      <c r="F57" s="150" t="s">
        <v>162</v>
      </c>
      <c r="G57" s="179"/>
      <c r="H57" s="179"/>
      <c r="J57" s="17">
        <v>19</v>
      </c>
      <c r="K57" s="9" t="s">
        <v>90</v>
      </c>
      <c r="L57" s="45">
        <v>15</v>
      </c>
      <c r="M57" s="72"/>
    </row>
    <row r="58" spans="1:13" hidden="1">
      <c r="A58" s="13"/>
      <c r="E58" s="111">
        <v>1989</v>
      </c>
      <c r="F58" s="150">
        <v>24</v>
      </c>
      <c r="G58" s="179"/>
      <c r="H58" s="179"/>
      <c r="J58" s="17">
        <v>20</v>
      </c>
      <c r="K58" s="9" t="s">
        <v>91</v>
      </c>
      <c r="L58" s="45">
        <v>17</v>
      </c>
      <c r="M58" s="72"/>
    </row>
    <row r="59" spans="1:13" hidden="1">
      <c r="A59" s="40" t="s">
        <v>35</v>
      </c>
      <c r="E59" s="111">
        <v>1990</v>
      </c>
      <c r="F59" s="150">
        <v>25</v>
      </c>
      <c r="G59" s="179"/>
      <c r="H59" s="179"/>
      <c r="J59" s="17">
        <v>21</v>
      </c>
      <c r="K59" s="9" t="s">
        <v>92</v>
      </c>
      <c r="L59" s="45">
        <v>24</v>
      </c>
      <c r="M59" s="72"/>
    </row>
    <row r="60" spans="1:13" hidden="1">
      <c r="A60" s="15">
        <v>1</v>
      </c>
      <c r="E60" s="111">
        <v>1991</v>
      </c>
      <c r="J60" s="17">
        <v>22</v>
      </c>
      <c r="K60" s="9" t="s">
        <v>93</v>
      </c>
      <c r="L60" s="45">
        <v>21</v>
      </c>
      <c r="M60" s="72"/>
    </row>
    <row r="61" spans="1:13" hidden="1">
      <c r="A61" s="15">
        <v>2</v>
      </c>
      <c r="E61" s="111">
        <v>1992</v>
      </c>
      <c r="J61" s="17">
        <v>23</v>
      </c>
      <c r="K61" s="9" t="s">
        <v>94</v>
      </c>
      <c r="L61" s="45">
        <v>22</v>
      </c>
      <c r="M61" s="72"/>
    </row>
    <row r="62" spans="1:13" hidden="1">
      <c r="A62" s="15">
        <v>3</v>
      </c>
      <c r="E62" s="111">
        <v>1993</v>
      </c>
      <c r="J62" s="17">
        <v>24</v>
      </c>
      <c r="K62" s="9" t="s">
        <v>95</v>
      </c>
      <c r="L62" s="45">
        <v>23</v>
      </c>
      <c r="M62" s="72"/>
    </row>
    <row r="63" spans="1:13" hidden="1">
      <c r="A63" s="15">
        <v>4</v>
      </c>
      <c r="E63" s="111">
        <v>1994</v>
      </c>
      <c r="J63" s="17">
        <v>25</v>
      </c>
      <c r="K63" s="9" t="s">
        <v>96</v>
      </c>
      <c r="L63" s="45">
        <v>25</v>
      </c>
      <c r="M63" s="72"/>
    </row>
    <row r="64" spans="1:13" hidden="1">
      <c r="A64" s="15">
        <v>5</v>
      </c>
      <c r="E64" s="111">
        <v>1995</v>
      </c>
      <c r="J64" s="17">
        <v>26</v>
      </c>
      <c r="K64" s="9" t="s">
        <v>118</v>
      </c>
      <c r="L64" s="45">
        <v>26</v>
      </c>
      <c r="M64" s="72"/>
    </row>
    <row r="65" spans="1:13" hidden="1">
      <c r="A65" s="15">
        <v>6</v>
      </c>
      <c r="E65" s="111">
        <v>1996</v>
      </c>
      <c r="J65" s="17">
        <v>27</v>
      </c>
      <c r="K65" s="9" t="s">
        <v>119</v>
      </c>
      <c r="L65" s="45">
        <v>27</v>
      </c>
      <c r="M65" s="72"/>
    </row>
    <row r="66" spans="1:13" hidden="1">
      <c r="A66" s="15">
        <v>7</v>
      </c>
      <c r="E66" s="111">
        <v>1997</v>
      </c>
      <c r="J66" s="17">
        <v>28</v>
      </c>
      <c r="K66" s="9" t="s">
        <v>97</v>
      </c>
      <c r="L66" s="45">
        <v>28</v>
      </c>
      <c r="M66" s="72"/>
    </row>
    <row r="67" spans="1:13" hidden="1">
      <c r="A67" s="15">
        <v>8</v>
      </c>
      <c r="E67" s="111">
        <v>1998</v>
      </c>
      <c r="J67" s="17">
        <v>29</v>
      </c>
      <c r="K67" s="9" t="s">
        <v>98</v>
      </c>
      <c r="L67" s="45">
        <v>29</v>
      </c>
      <c r="M67" s="72"/>
    </row>
    <row r="68" spans="1:13" hidden="1">
      <c r="A68" s="15">
        <v>9</v>
      </c>
      <c r="E68" s="111">
        <v>1999</v>
      </c>
      <c r="J68" s="17">
        <v>30</v>
      </c>
      <c r="K68" s="9" t="s">
        <v>99</v>
      </c>
      <c r="L68" s="45">
        <v>30</v>
      </c>
      <c r="M68" s="72"/>
    </row>
    <row r="69" spans="1:13" hidden="1">
      <c r="A69" s="15">
        <v>10</v>
      </c>
      <c r="E69" s="111">
        <v>2000</v>
      </c>
      <c r="J69" s="17">
        <v>31</v>
      </c>
      <c r="K69" s="9" t="s">
        <v>100</v>
      </c>
      <c r="L69" s="45">
        <v>31</v>
      </c>
      <c r="M69" s="72"/>
    </row>
    <row r="70" spans="1:13" hidden="1">
      <c r="A70" s="15">
        <v>11</v>
      </c>
      <c r="E70" s="111">
        <v>2001</v>
      </c>
      <c r="J70" s="17">
        <v>32</v>
      </c>
      <c r="K70" s="9" t="s">
        <v>101</v>
      </c>
      <c r="L70" s="45">
        <v>32</v>
      </c>
      <c r="M70" s="72"/>
    </row>
    <row r="71" spans="1:13" hidden="1">
      <c r="A71" s="15">
        <v>12</v>
      </c>
      <c r="E71" s="111">
        <v>2002</v>
      </c>
      <c r="J71" s="17">
        <v>33</v>
      </c>
      <c r="K71" s="9" t="s">
        <v>102</v>
      </c>
      <c r="L71" s="45">
        <v>33</v>
      </c>
      <c r="M71" s="72"/>
    </row>
    <row r="72" spans="1:13" hidden="1">
      <c r="A72" s="15">
        <v>13</v>
      </c>
      <c r="E72" s="111">
        <v>2003</v>
      </c>
      <c r="J72" s="17">
        <v>34</v>
      </c>
      <c r="K72" s="9" t="s">
        <v>103</v>
      </c>
      <c r="L72" s="45">
        <v>34</v>
      </c>
      <c r="M72" s="72"/>
    </row>
    <row r="73" spans="1:13" hidden="1">
      <c r="A73" s="15">
        <v>14</v>
      </c>
      <c r="E73" s="111">
        <v>2004</v>
      </c>
      <c r="J73" s="17">
        <v>35</v>
      </c>
      <c r="K73" s="9" t="s">
        <v>104</v>
      </c>
      <c r="L73" s="45">
        <v>35</v>
      </c>
      <c r="M73" s="72"/>
    </row>
    <row r="74" spans="1:13" hidden="1">
      <c r="A74" s="15">
        <v>15</v>
      </c>
      <c r="E74" s="111">
        <v>2005</v>
      </c>
      <c r="J74" s="17">
        <v>36</v>
      </c>
      <c r="K74" s="9" t="s">
        <v>105</v>
      </c>
      <c r="L74" s="45">
        <v>36</v>
      </c>
      <c r="M74" s="72"/>
    </row>
    <row r="75" spans="1:13" hidden="1">
      <c r="A75" s="15">
        <v>16</v>
      </c>
      <c r="E75" s="111">
        <v>2006</v>
      </c>
      <c r="J75" s="17">
        <v>37</v>
      </c>
      <c r="K75" s="9" t="s">
        <v>106</v>
      </c>
      <c r="L75" s="45">
        <v>37</v>
      </c>
      <c r="M75" s="72"/>
    </row>
    <row r="76" spans="1:13" hidden="1">
      <c r="A76" s="15">
        <v>17</v>
      </c>
      <c r="E76" s="111">
        <v>2007</v>
      </c>
      <c r="J76" s="17">
        <v>38</v>
      </c>
      <c r="K76" s="9" t="s">
        <v>107</v>
      </c>
      <c r="L76" s="45">
        <v>38</v>
      </c>
      <c r="M76" s="72"/>
    </row>
    <row r="77" spans="1:13" hidden="1">
      <c r="A77" s="15">
        <v>18</v>
      </c>
      <c r="E77" s="111">
        <v>2008</v>
      </c>
      <c r="J77" s="17">
        <v>39</v>
      </c>
      <c r="K77" s="9" t="s">
        <v>108</v>
      </c>
      <c r="L77" s="45">
        <v>39</v>
      </c>
      <c r="M77" s="72"/>
    </row>
    <row r="78" spans="1:13" hidden="1">
      <c r="A78" s="15">
        <v>19</v>
      </c>
      <c r="E78" s="111">
        <v>2009</v>
      </c>
      <c r="J78" s="17">
        <v>40</v>
      </c>
      <c r="K78" s="9" t="s">
        <v>109</v>
      </c>
      <c r="L78" s="45">
        <v>40</v>
      </c>
      <c r="M78" s="72"/>
    </row>
    <row r="79" spans="1:13" hidden="1">
      <c r="A79" s="15">
        <v>20</v>
      </c>
      <c r="E79" s="111">
        <v>2010</v>
      </c>
      <c r="J79" s="17">
        <v>41</v>
      </c>
      <c r="K79" s="9" t="s">
        <v>110</v>
      </c>
      <c r="L79" s="45">
        <v>41</v>
      </c>
      <c r="M79" s="72"/>
    </row>
    <row r="80" spans="1:13" hidden="1">
      <c r="A80" s="15">
        <v>21</v>
      </c>
      <c r="E80" s="111">
        <v>2011</v>
      </c>
      <c r="J80" s="17">
        <v>42</v>
      </c>
      <c r="K80" s="9" t="s">
        <v>111</v>
      </c>
      <c r="L80" s="45">
        <v>42</v>
      </c>
      <c r="M80" s="72"/>
    </row>
    <row r="81" spans="1:13" hidden="1">
      <c r="A81" s="15">
        <v>22</v>
      </c>
      <c r="E81" s="111">
        <v>2012</v>
      </c>
      <c r="J81" s="17">
        <v>43</v>
      </c>
      <c r="K81" s="9" t="s">
        <v>112</v>
      </c>
      <c r="L81" s="45">
        <v>43</v>
      </c>
      <c r="M81" s="72"/>
    </row>
    <row r="82" spans="1:13" hidden="1">
      <c r="A82" s="15">
        <v>23</v>
      </c>
      <c r="E82" s="111">
        <v>2013</v>
      </c>
      <c r="J82" s="17">
        <v>44</v>
      </c>
      <c r="K82" s="9" t="s">
        <v>113</v>
      </c>
      <c r="L82" s="45">
        <v>44</v>
      </c>
      <c r="M82" s="72"/>
    </row>
    <row r="83" spans="1:13" hidden="1">
      <c r="A83" s="15">
        <v>24</v>
      </c>
      <c r="E83" s="111">
        <v>2014</v>
      </c>
      <c r="J83" s="17">
        <v>45</v>
      </c>
      <c r="K83" s="9" t="s">
        <v>114</v>
      </c>
      <c r="L83" s="45">
        <v>45</v>
      </c>
      <c r="M83" s="72"/>
    </row>
    <row r="84" spans="1:13" hidden="1">
      <c r="A84" s="15">
        <v>25</v>
      </c>
      <c r="J84" s="17">
        <v>46</v>
      </c>
      <c r="K84" s="9" t="s">
        <v>115</v>
      </c>
      <c r="L84" s="45">
        <v>46</v>
      </c>
      <c r="M84" s="72"/>
    </row>
    <row r="85" spans="1:13" hidden="1">
      <c r="A85" s="15">
        <v>26</v>
      </c>
      <c r="J85" s="168">
        <v>47</v>
      </c>
      <c r="K85" s="169" t="s">
        <v>116</v>
      </c>
      <c r="L85" s="170">
        <v>47</v>
      </c>
      <c r="M85" s="72"/>
    </row>
    <row r="86" spans="1:13" hidden="1">
      <c r="A86" s="15">
        <v>27</v>
      </c>
      <c r="J86" s="96">
        <v>49</v>
      </c>
      <c r="K86" s="97" t="s">
        <v>174</v>
      </c>
      <c r="L86" s="46">
        <v>49</v>
      </c>
      <c r="M86" s="72"/>
    </row>
    <row r="87" spans="1:13" hidden="1">
      <c r="A87" s="15">
        <v>28</v>
      </c>
      <c r="J87" s="31"/>
      <c r="L87" s="72"/>
      <c r="M87" s="72"/>
    </row>
    <row r="88" spans="1:13" hidden="1">
      <c r="A88" s="15">
        <v>29</v>
      </c>
      <c r="J88" s="31"/>
      <c r="L88" s="72"/>
      <c r="M88" s="72"/>
    </row>
    <row r="89" spans="1:13" hidden="1">
      <c r="A89" s="15">
        <v>30</v>
      </c>
      <c r="J89" s="31"/>
      <c r="L89" s="72"/>
      <c r="M89" s="72"/>
    </row>
    <row r="90" spans="1:13" hidden="1">
      <c r="A90" s="16">
        <v>31</v>
      </c>
      <c r="J90" s="31"/>
      <c r="L90" s="72"/>
      <c r="M90" s="72"/>
    </row>
    <row r="91" spans="1:13">
      <c r="J91" s="31"/>
      <c r="L91" s="72"/>
      <c r="M91" s="72"/>
    </row>
    <row r="92" spans="1:13">
      <c r="J92" s="31"/>
      <c r="L92" s="72"/>
      <c r="M92" s="72"/>
    </row>
    <row r="93" spans="1:13">
      <c r="J93" s="31"/>
      <c r="L93" s="72"/>
      <c r="M93" s="72"/>
    </row>
    <row r="94" spans="1:13">
      <c r="J94" s="31"/>
      <c r="L94" s="72"/>
      <c r="M94" s="72"/>
    </row>
    <row r="95" spans="1:13">
      <c r="J95" s="31"/>
      <c r="L95" s="72"/>
      <c r="M95" s="72"/>
    </row>
    <row r="96" spans="1:13">
      <c r="J96" s="31"/>
      <c r="L96" s="72"/>
      <c r="M96" s="72"/>
    </row>
    <row r="97" spans="10:13">
      <c r="J97" s="31"/>
      <c r="L97" s="72"/>
      <c r="M97" s="72"/>
    </row>
    <row r="98" spans="10:13">
      <c r="J98" s="31"/>
      <c r="L98" s="72"/>
      <c r="M98" s="72"/>
    </row>
    <row r="99" spans="10:13">
      <c r="J99" s="31"/>
      <c r="L99" s="72"/>
      <c r="M99" s="72"/>
    </row>
    <row r="100" spans="10:13">
      <c r="J100" s="31"/>
      <c r="L100" s="72"/>
      <c r="M100" s="72"/>
    </row>
    <row r="101" spans="10:13">
      <c r="J101" s="31"/>
      <c r="L101" s="72"/>
      <c r="M101" s="72"/>
    </row>
    <row r="102" spans="10:13">
      <c r="J102" s="31"/>
      <c r="L102" s="72"/>
      <c r="M102" s="72"/>
    </row>
    <row r="103" spans="10:13">
      <c r="J103" s="31"/>
      <c r="L103" s="72"/>
      <c r="M103" s="72"/>
    </row>
    <row r="104" spans="10:13">
      <c r="J104" s="31"/>
      <c r="L104" s="72"/>
      <c r="M104" s="72"/>
    </row>
    <row r="105" spans="10:13">
      <c r="J105" s="31"/>
      <c r="L105" s="72"/>
      <c r="M105" s="72"/>
    </row>
    <row r="106" spans="10:13">
      <c r="J106" s="31"/>
      <c r="L106" s="72"/>
      <c r="M106" s="72"/>
    </row>
    <row r="107" spans="10:13">
      <c r="J107" s="31"/>
      <c r="L107" s="72"/>
      <c r="M107" s="72"/>
    </row>
    <row r="108" spans="10:13">
      <c r="J108" s="31"/>
      <c r="L108" s="72"/>
      <c r="M108" s="72"/>
    </row>
    <row r="109" spans="10:13">
      <c r="J109" s="31"/>
      <c r="L109" s="72"/>
      <c r="M109" s="72"/>
    </row>
    <row r="110" spans="10:13">
      <c r="J110" s="31"/>
      <c r="L110" s="72"/>
      <c r="M110" s="72"/>
    </row>
    <row r="111" spans="10:13">
      <c r="J111" s="31"/>
      <c r="L111" s="72"/>
      <c r="M111" s="72"/>
    </row>
    <row r="112" spans="10:13">
      <c r="J112" s="31"/>
      <c r="L112" s="72"/>
      <c r="M112" s="72"/>
    </row>
    <row r="113" spans="10:13">
      <c r="J113" s="31"/>
      <c r="L113" s="72"/>
      <c r="M113" s="72"/>
    </row>
    <row r="114" spans="10:13">
      <c r="J114" s="31"/>
      <c r="L114" s="72"/>
      <c r="M114" s="72"/>
    </row>
    <row r="115" spans="10:13">
      <c r="J115" s="31"/>
      <c r="L115" s="72"/>
      <c r="M115" s="72"/>
    </row>
    <row r="116" spans="10:13">
      <c r="J116" s="31"/>
      <c r="L116" s="72"/>
      <c r="M116" s="72"/>
    </row>
    <row r="117" spans="10:13">
      <c r="J117" s="31"/>
      <c r="L117" s="72"/>
      <c r="M117" s="72"/>
    </row>
    <row r="118" spans="10:13">
      <c r="J118" s="31"/>
      <c r="L118" s="72"/>
      <c r="M118" s="72"/>
    </row>
    <row r="119" spans="10:13">
      <c r="J119" s="31"/>
      <c r="L119" s="72"/>
      <c r="M119" s="72"/>
    </row>
    <row r="120" spans="10:13">
      <c r="J120" s="31"/>
      <c r="L120" s="72"/>
      <c r="M120" s="72"/>
    </row>
    <row r="121" spans="10:13">
      <c r="J121" s="31"/>
      <c r="L121" s="72"/>
      <c r="M121" s="72"/>
    </row>
    <row r="122" spans="10:13">
      <c r="J122" s="31"/>
      <c r="L122" s="72"/>
      <c r="M122" s="72"/>
    </row>
    <row r="123" spans="10:13">
      <c r="J123" s="31"/>
      <c r="L123" s="72"/>
      <c r="M123" s="72"/>
    </row>
    <row r="124" spans="10:13">
      <c r="J124" s="31"/>
      <c r="L124" s="72"/>
      <c r="M124" s="72"/>
    </row>
    <row r="125" spans="10:13">
      <c r="J125" s="31"/>
      <c r="L125" s="72"/>
      <c r="M125" s="72"/>
    </row>
    <row r="126" spans="10:13">
      <c r="J126" s="31"/>
      <c r="L126" s="72"/>
      <c r="M126" s="72"/>
    </row>
    <row r="127" spans="10:13">
      <c r="J127" s="31"/>
      <c r="L127" s="72"/>
      <c r="M127" s="72"/>
    </row>
    <row r="128" spans="10:13">
      <c r="J128" s="31"/>
      <c r="L128" s="72"/>
      <c r="M128" s="72"/>
    </row>
    <row r="129" spans="10:13">
      <c r="J129" s="31"/>
      <c r="L129" s="72"/>
      <c r="M129" s="72"/>
    </row>
    <row r="130" spans="10:13">
      <c r="J130" s="31"/>
      <c r="L130" s="72"/>
      <c r="M130" s="72"/>
    </row>
    <row r="131" spans="10:13">
      <c r="J131" s="31"/>
      <c r="L131" s="72"/>
      <c r="M131" s="72"/>
    </row>
    <row r="132" spans="10:13">
      <c r="J132" s="31"/>
      <c r="L132" s="72"/>
      <c r="M132" s="72"/>
    </row>
    <row r="133" spans="10:13">
      <c r="J133" s="31"/>
      <c r="L133" s="72"/>
      <c r="M133" s="72"/>
    </row>
    <row r="134" spans="10:13">
      <c r="J134" s="31"/>
      <c r="L134" s="72"/>
      <c r="M134" s="72"/>
    </row>
    <row r="135" spans="10:13">
      <c r="J135" s="31"/>
      <c r="L135" s="72"/>
      <c r="M135" s="72"/>
    </row>
    <row r="136" spans="10:13">
      <c r="J136" s="31"/>
      <c r="L136" s="72"/>
      <c r="M136" s="72"/>
    </row>
    <row r="137" spans="10:13">
      <c r="J137" s="31"/>
      <c r="L137" s="72"/>
      <c r="M137" s="72"/>
    </row>
    <row r="138" spans="10:13">
      <c r="J138" s="31"/>
      <c r="L138" s="72"/>
      <c r="M138" s="72"/>
    </row>
    <row r="139" spans="10:13">
      <c r="J139" s="31"/>
      <c r="L139" s="72"/>
      <c r="M139" s="72"/>
    </row>
    <row r="140" spans="10:13">
      <c r="J140" s="31"/>
      <c r="L140" s="72"/>
      <c r="M140" s="72"/>
    </row>
    <row r="141" spans="10:13">
      <c r="J141" s="31"/>
      <c r="L141" s="72"/>
      <c r="M141" s="72"/>
    </row>
    <row r="142" spans="10:13">
      <c r="J142" s="31"/>
      <c r="L142" s="72"/>
      <c r="M142" s="72"/>
    </row>
    <row r="143" spans="10:13">
      <c r="J143" s="31"/>
      <c r="L143" s="72"/>
      <c r="M143" s="72"/>
    </row>
    <row r="144" spans="10:13">
      <c r="J144" s="31"/>
      <c r="L144" s="72"/>
      <c r="M144" s="72"/>
    </row>
    <row r="145" spans="10:13">
      <c r="J145" s="31"/>
      <c r="L145" s="72"/>
      <c r="M145" s="72"/>
    </row>
    <row r="146" spans="10:13">
      <c r="J146" s="31"/>
      <c r="L146" s="72"/>
      <c r="M146" s="72"/>
    </row>
    <row r="147" spans="10:13">
      <c r="J147" s="31"/>
      <c r="L147" s="72"/>
      <c r="M147" s="72"/>
    </row>
    <row r="148" spans="10:13">
      <c r="J148" s="31"/>
      <c r="L148" s="72"/>
      <c r="M148" s="72"/>
    </row>
    <row r="149" spans="10:13">
      <c r="J149" s="31"/>
      <c r="L149" s="72"/>
      <c r="M149" s="72"/>
    </row>
    <row r="150" spans="10:13">
      <c r="J150" s="31"/>
      <c r="L150" s="72"/>
      <c r="M150" s="72"/>
    </row>
    <row r="151" spans="10:13">
      <c r="J151" s="31"/>
      <c r="L151" s="72"/>
      <c r="M151" s="72"/>
    </row>
    <row r="152" spans="10:13">
      <c r="J152" s="31"/>
      <c r="L152" s="72"/>
      <c r="M152" s="72"/>
    </row>
    <row r="153" spans="10:13">
      <c r="J153" s="31"/>
      <c r="L153" s="72"/>
      <c r="M153" s="72"/>
    </row>
    <row r="154" spans="10:13">
      <c r="J154" s="31"/>
      <c r="L154" s="72"/>
      <c r="M154" s="72"/>
    </row>
    <row r="155" spans="10:13">
      <c r="J155" s="31"/>
      <c r="L155" s="72"/>
      <c r="M155" s="72"/>
    </row>
    <row r="156" spans="10:13">
      <c r="J156" s="31"/>
      <c r="L156" s="72"/>
      <c r="M156" s="72"/>
    </row>
    <row r="157" spans="10:13">
      <c r="J157" s="31"/>
      <c r="L157" s="72"/>
      <c r="M157" s="72"/>
    </row>
    <row r="158" spans="10:13">
      <c r="J158" s="31"/>
      <c r="L158" s="72"/>
      <c r="M158" s="72"/>
    </row>
    <row r="159" spans="10:13">
      <c r="J159" s="31"/>
      <c r="L159" s="72"/>
      <c r="M159" s="72"/>
    </row>
    <row r="160" spans="10:13">
      <c r="J160" s="31"/>
      <c r="L160" s="72"/>
      <c r="M160" s="72"/>
    </row>
    <row r="161" spans="10:13">
      <c r="J161" s="31"/>
      <c r="L161" s="72"/>
      <c r="M161" s="72"/>
    </row>
    <row r="162" spans="10:13">
      <c r="J162" s="31"/>
      <c r="L162" s="72"/>
      <c r="M162" s="72"/>
    </row>
    <row r="163" spans="10:13">
      <c r="J163" s="31"/>
      <c r="L163" s="72"/>
      <c r="M163" s="72"/>
    </row>
    <row r="164" spans="10:13">
      <c r="J164" s="31"/>
      <c r="L164" s="72"/>
      <c r="M164" s="72"/>
    </row>
    <row r="165" spans="10:13">
      <c r="J165" s="31"/>
      <c r="L165" s="72"/>
      <c r="M165" s="72"/>
    </row>
    <row r="166" spans="10:13">
      <c r="J166" s="31"/>
      <c r="L166" s="72"/>
      <c r="M166" s="72"/>
    </row>
    <row r="167" spans="10:13">
      <c r="J167" s="31"/>
      <c r="L167" s="72"/>
      <c r="M167" s="72"/>
    </row>
    <row r="168" spans="10:13">
      <c r="J168" s="31"/>
      <c r="L168" s="72"/>
      <c r="M168" s="72"/>
    </row>
    <row r="169" spans="10:13">
      <c r="J169" s="31"/>
      <c r="L169" s="72"/>
      <c r="M169" s="72"/>
    </row>
    <row r="170" spans="10:13">
      <c r="J170" s="31"/>
      <c r="L170" s="72"/>
      <c r="M170" s="72"/>
    </row>
    <row r="171" spans="10:13">
      <c r="J171" s="31"/>
      <c r="L171" s="72"/>
      <c r="M171" s="72"/>
    </row>
    <row r="172" spans="10:13">
      <c r="J172" s="31"/>
      <c r="L172" s="72"/>
      <c r="M172" s="72"/>
    </row>
    <row r="173" spans="10:13">
      <c r="J173" s="31"/>
      <c r="L173" s="72"/>
      <c r="M173" s="72"/>
    </row>
    <row r="174" spans="10:13">
      <c r="J174" s="31"/>
      <c r="L174" s="72"/>
      <c r="M174" s="72"/>
    </row>
    <row r="175" spans="10:13">
      <c r="J175" s="31"/>
      <c r="L175" s="72"/>
      <c r="M175" s="72"/>
    </row>
    <row r="176" spans="10:13">
      <c r="J176" s="31"/>
      <c r="L176" s="72"/>
      <c r="M176" s="72"/>
    </row>
    <row r="177" spans="10:13">
      <c r="J177" s="31"/>
      <c r="L177" s="72"/>
      <c r="M177" s="72"/>
    </row>
    <row r="178" spans="10:13">
      <c r="J178" s="31"/>
      <c r="L178" s="72"/>
      <c r="M178" s="72"/>
    </row>
    <row r="179" spans="10:13">
      <c r="J179" s="31"/>
      <c r="L179" s="72"/>
      <c r="M179" s="72"/>
    </row>
    <row r="180" spans="10:13">
      <c r="J180" s="31"/>
      <c r="L180" s="72"/>
      <c r="M180" s="72"/>
    </row>
    <row r="181" spans="10:13">
      <c r="J181" s="31"/>
      <c r="L181" s="72"/>
      <c r="M181" s="72"/>
    </row>
    <row r="182" spans="10:13">
      <c r="J182" s="31"/>
      <c r="L182" s="72"/>
      <c r="M182" s="72"/>
    </row>
    <row r="183" spans="10:13">
      <c r="J183" s="31"/>
      <c r="L183" s="72"/>
      <c r="M183" s="72"/>
    </row>
    <row r="184" spans="10:13">
      <c r="J184" s="31"/>
      <c r="L184" s="72"/>
      <c r="M184" s="72"/>
    </row>
    <row r="185" spans="10:13">
      <c r="J185" s="31"/>
      <c r="L185" s="72"/>
      <c r="M185" s="72"/>
    </row>
    <row r="186" spans="10:13">
      <c r="J186" s="31"/>
      <c r="L186" s="72"/>
      <c r="M186" s="72"/>
    </row>
    <row r="187" spans="10:13">
      <c r="J187" s="31"/>
      <c r="L187" s="72"/>
      <c r="M187" s="72"/>
    </row>
    <row r="188" spans="10:13">
      <c r="J188" s="31"/>
      <c r="L188" s="72"/>
      <c r="M188" s="72"/>
    </row>
    <row r="189" spans="10:13">
      <c r="J189" s="31"/>
      <c r="L189" s="72"/>
      <c r="M189" s="72"/>
    </row>
    <row r="190" spans="10:13">
      <c r="J190" s="31"/>
      <c r="L190" s="72"/>
      <c r="M190" s="72"/>
    </row>
    <row r="191" spans="10:13">
      <c r="J191" s="31"/>
      <c r="L191" s="72"/>
      <c r="M191" s="72"/>
    </row>
    <row r="192" spans="10:13">
      <c r="J192" s="31"/>
      <c r="L192" s="72"/>
      <c r="M192" s="72"/>
    </row>
    <row r="193" spans="10:13">
      <c r="J193" s="31"/>
      <c r="L193" s="72"/>
      <c r="M193" s="72"/>
    </row>
    <row r="194" spans="10:13">
      <c r="J194" s="31"/>
      <c r="L194" s="72"/>
      <c r="M194" s="72"/>
    </row>
    <row r="195" spans="10:13">
      <c r="J195" s="31"/>
      <c r="L195" s="72"/>
      <c r="M195" s="72"/>
    </row>
    <row r="196" spans="10:13">
      <c r="J196" s="31"/>
      <c r="L196" s="72"/>
      <c r="M196" s="72"/>
    </row>
    <row r="197" spans="10:13">
      <c r="J197" s="31"/>
      <c r="L197" s="72"/>
      <c r="M197" s="72"/>
    </row>
    <row r="198" spans="10:13">
      <c r="J198" s="31"/>
      <c r="L198" s="72"/>
      <c r="M198" s="72"/>
    </row>
    <row r="199" spans="10:13">
      <c r="J199" s="31"/>
      <c r="L199" s="72"/>
      <c r="M199" s="72"/>
    </row>
    <row r="200" spans="10:13">
      <c r="J200" s="31"/>
      <c r="L200" s="72"/>
      <c r="M200" s="72"/>
    </row>
    <row r="201" spans="10:13">
      <c r="J201" s="31"/>
      <c r="L201" s="72"/>
      <c r="M201" s="72"/>
    </row>
    <row r="202" spans="10:13">
      <c r="J202" s="31"/>
      <c r="L202" s="72"/>
      <c r="M202" s="72"/>
    </row>
    <row r="203" spans="10:13">
      <c r="J203" s="31"/>
      <c r="L203" s="72"/>
      <c r="M203" s="72"/>
    </row>
    <row r="204" spans="10:13">
      <c r="J204" s="31"/>
      <c r="L204" s="72"/>
      <c r="M204" s="72"/>
    </row>
    <row r="205" spans="10:13">
      <c r="J205" s="31"/>
      <c r="L205" s="72"/>
      <c r="M205" s="72"/>
    </row>
    <row r="206" spans="10:13">
      <c r="J206" s="31"/>
      <c r="L206" s="72"/>
      <c r="M206" s="72"/>
    </row>
    <row r="207" spans="10:13">
      <c r="J207" s="31"/>
      <c r="L207" s="72"/>
      <c r="M207" s="72"/>
    </row>
    <row r="208" spans="10:13">
      <c r="J208" s="31"/>
      <c r="L208" s="72"/>
      <c r="M208" s="72"/>
    </row>
    <row r="209" spans="10:13">
      <c r="J209" s="31"/>
      <c r="L209" s="72"/>
      <c r="M209" s="72"/>
    </row>
    <row r="210" spans="10:13">
      <c r="J210" s="31"/>
      <c r="L210" s="72"/>
      <c r="M210" s="72"/>
    </row>
    <row r="211" spans="10:13">
      <c r="J211" s="31"/>
      <c r="L211" s="72"/>
      <c r="M211" s="72"/>
    </row>
    <row r="212" spans="10:13">
      <c r="J212" s="31"/>
      <c r="L212" s="72"/>
      <c r="M212" s="72"/>
    </row>
    <row r="213" spans="10:13">
      <c r="J213" s="31"/>
      <c r="L213" s="72"/>
      <c r="M213" s="72"/>
    </row>
    <row r="214" spans="10:13">
      <c r="J214" s="31"/>
      <c r="L214" s="72"/>
      <c r="M214" s="72"/>
    </row>
    <row r="215" spans="10:13">
      <c r="J215" s="31"/>
      <c r="L215" s="72"/>
      <c r="M215" s="72"/>
    </row>
    <row r="216" spans="10:13">
      <c r="J216" s="31"/>
      <c r="L216" s="72"/>
      <c r="M216" s="72"/>
    </row>
    <row r="217" spans="10:13">
      <c r="J217" s="31"/>
      <c r="L217" s="72"/>
      <c r="M217" s="72"/>
    </row>
    <row r="218" spans="10:13">
      <c r="J218" s="31"/>
      <c r="L218" s="72"/>
      <c r="M218" s="72"/>
    </row>
    <row r="219" spans="10:13">
      <c r="J219" s="31"/>
      <c r="L219" s="72"/>
      <c r="M219" s="72"/>
    </row>
    <row r="220" spans="10:13">
      <c r="J220" s="31"/>
      <c r="L220" s="72"/>
      <c r="M220" s="72"/>
    </row>
    <row r="221" spans="10:13">
      <c r="J221" s="31"/>
      <c r="L221" s="72"/>
      <c r="M221" s="72"/>
    </row>
    <row r="222" spans="10:13">
      <c r="J222" s="31"/>
      <c r="L222" s="72"/>
      <c r="M222" s="72"/>
    </row>
    <row r="223" spans="10:13">
      <c r="J223" s="31"/>
      <c r="L223" s="72"/>
      <c r="M223" s="72"/>
    </row>
    <row r="224" spans="10:13">
      <c r="J224" s="31"/>
      <c r="L224" s="72"/>
      <c r="M224" s="72"/>
    </row>
    <row r="225" spans="10:13">
      <c r="J225" s="31"/>
      <c r="L225" s="72"/>
      <c r="M225" s="72"/>
    </row>
    <row r="226" spans="10:13">
      <c r="J226" s="31"/>
      <c r="L226" s="72"/>
      <c r="M226" s="72"/>
    </row>
    <row r="227" spans="10:13">
      <c r="J227" s="31"/>
      <c r="L227" s="72"/>
      <c r="M227" s="72"/>
    </row>
    <row r="228" spans="10:13">
      <c r="J228" s="31"/>
      <c r="L228" s="72"/>
      <c r="M228" s="72"/>
    </row>
    <row r="229" spans="10:13">
      <c r="J229" s="31"/>
      <c r="L229" s="72"/>
      <c r="M229" s="72"/>
    </row>
    <row r="230" spans="10:13">
      <c r="J230" s="31"/>
      <c r="L230" s="72"/>
      <c r="M230" s="72"/>
    </row>
    <row r="231" spans="10:13">
      <c r="J231" s="31"/>
      <c r="L231" s="72"/>
      <c r="M231" s="72"/>
    </row>
    <row r="232" spans="10:13">
      <c r="J232" s="31"/>
      <c r="L232" s="72"/>
      <c r="M232" s="72"/>
    </row>
    <row r="233" spans="10:13">
      <c r="J233" s="31"/>
      <c r="L233" s="72"/>
      <c r="M233" s="72"/>
    </row>
    <row r="234" spans="10:13">
      <c r="J234" s="31"/>
      <c r="L234" s="72"/>
      <c r="M234" s="72"/>
    </row>
    <row r="235" spans="10:13">
      <c r="J235" s="31"/>
      <c r="L235" s="72"/>
      <c r="M235" s="72"/>
    </row>
    <row r="236" spans="10:13">
      <c r="J236" s="31"/>
      <c r="L236" s="72"/>
      <c r="M236" s="72"/>
    </row>
    <row r="237" spans="10:13">
      <c r="J237" s="31"/>
      <c r="L237" s="72"/>
      <c r="M237" s="72"/>
    </row>
    <row r="238" spans="10:13">
      <c r="J238" s="31"/>
      <c r="L238" s="72"/>
      <c r="M238" s="72"/>
    </row>
    <row r="239" spans="10:13">
      <c r="J239" s="31"/>
      <c r="L239" s="72"/>
      <c r="M239" s="72"/>
    </row>
    <row r="240" spans="10:13">
      <c r="J240" s="31"/>
      <c r="L240" s="72"/>
      <c r="M240" s="72"/>
    </row>
    <row r="241" spans="10:13">
      <c r="J241" s="31"/>
      <c r="L241" s="72"/>
      <c r="M241" s="72"/>
    </row>
    <row r="242" spans="10:13">
      <c r="J242" s="31"/>
      <c r="L242" s="72"/>
      <c r="M242" s="72"/>
    </row>
    <row r="243" spans="10:13">
      <c r="J243" s="31"/>
      <c r="L243" s="72"/>
      <c r="M243" s="72"/>
    </row>
    <row r="244" spans="10:13">
      <c r="J244" s="31"/>
      <c r="L244" s="72"/>
      <c r="M244" s="72"/>
    </row>
    <row r="245" spans="10:13">
      <c r="J245" s="31"/>
      <c r="L245" s="72"/>
      <c r="M245" s="72"/>
    </row>
    <row r="246" spans="10:13">
      <c r="J246" s="31"/>
      <c r="L246" s="72"/>
      <c r="M246" s="72"/>
    </row>
    <row r="247" spans="10:13">
      <c r="J247" s="31"/>
      <c r="L247" s="72"/>
      <c r="M247" s="72"/>
    </row>
    <row r="248" spans="10:13">
      <c r="J248" s="31"/>
      <c r="L248" s="72"/>
      <c r="M248" s="72"/>
    </row>
    <row r="249" spans="10:13">
      <c r="J249" s="31"/>
      <c r="L249" s="72"/>
      <c r="M249" s="72"/>
    </row>
    <row r="250" spans="10:13">
      <c r="J250" s="31"/>
      <c r="L250" s="72"/>
      <c r="M250" s="72"/>
    </row>
    <row r="251" spans="10:13">
      <c r="J251" s="31"/>
      <c r="L251" s="72"/>
      <c r="M251" s="72"/>
    </row>
    <row r="252" spans="10:13">
      <c r="J252" s="31"/>
      <c r="L252" s="72"/>
      <c r="M252" s="72"/>
    </row>
    <row r="253" spans="10:13">
      <c r="J253" s="31"/>
      <c r="L253" s="72"/>
      <c r="M253" s="72"/>
    </row>
    <row r="254" spans="10:13">
      <c r="J254" s="31"/>
      <c r="L254" s="72"/>
      <c r="M254" s="72"/>
    </row>
    <row r="255" spans="10:13">
      <c r="J255" s="31"/>
      <c r="L255" s="72"/>
      <c r="M255" s="72"/>
    </row>
    <row r="256" spans="10:13">
      <c r="J256" s="31"/>
      <c r="L256" s="72"/>
      <c r="M256" s="72"/>
    </row>
    <row r="257" spans="10:13">
      <c r="J257" s="31"/>
      <c r="L257" s="72"/>
      <c r="M257" s="72"/>
    </row>
    <row r="258" spans="10:13">
      <c r="J258" s="31"/>
      <c r="L258" s="72"/>
      <c r="M258" s="72"/>
    </row>
    <row r="259" spans="10:13">
      <c r="J259" s="31"/>
      <c r="L259" s="72"/>
      <c r="M259" s="72"/>
    </row>
    <row r="260" spans="10:13">
      <c r="J260" s="31"/>
      <c r="L260" s="72"/>
      <c r="M260" s="72"/>
    </row>
    <row r="261" spans="10:13">
      <c r="J261" s="31"/>
      <c r="L261" s="72"/>
      <c r="M261" s="72"/>
    </row>
    <row r="262" spans="10:13">
      <c r="J262" s="31"/>
      <c r="L262" s="72"/>
      <c r="M262" s="72"/>
    </row>
    <row r="263" spans="10:13">
      <c r="J263" s="31"/>
      <c r="L263" s="72"/>
      <c r="M263" s="72"/>
    </row>
    <row r="264" spans="10:13">
      <c r="J264" s="31"/>
      <c r="L264" s="72"/>
      <c r="M264" s="72"/>
    </row>
    <row r="265" spans="10:13">
      <c r="J265" s="31"/>
      <c r="L265" s="72"/>
      <c r="M265" s="72"/>
    </row>
    <row r="266" spans="10:13">
      <c r="J266" s="31"/>
      <c r="L266" s="72"/>
      <c r="M266" s="72"/>
    </row>
    <row r="267" spans="10:13">
      <c r="J267" s="31"/>
      <c r="L267" s="72"/>
      <c r="M267" s="72"/>
    </row>
    <row r="268" spans="10:13">
      <c r="J268" s="31"/>
      <c r="L268" s="72"/>
      <c r="M268" s="72"/>
    </row>
    <row r="269" spans="10:13">
      <c r="J269" s="31"/>
      <c r="L269" s="72"/>
      <c r="M269" s="72"/>
    </row>
    <row r="270" spans="10:13">
      <c r="J270" s="31"/>
      <c r="L270" s="72"/>
      <c r="M270" s="72"/>
    </row>
    <row r="271" spans="10:13">
      <c r="J271" s="31"/>
      <c r="L271" s="72"/>
      <c r="M271" s="72"/>
    </row>
    <row r="272" spans="10:13">
      <c r="J272" s="31"/>
      <c r="L272" s="72"/>
      <c r="M272" s="72"/>
    </row>
    <row r="273" spans="10:13">
      <c r="J273" s="31"/>
      <c r="L273" s="72"/>
      <c r="M273" s="72"/>
    </row>
    <row r="274" spans="10:13">
      <c r="J274" s="31"/>
      <c r="L274" s="72"/>
      <c r="M274" s="72"/>
    </row>
    <row r="275" spans="10:13">
      <c r="J275" s="31"/>
      <c r="L275" s="72"/>
      <c r="M275" s="72"/>
    </row>
    <row r="276" spans="10:13">
      <c r="J276" s="31"/>
      <c r="L276" s="72"/>
      <c r="M276" s="72"/>
    </row>
    <row r="277" spans="10:13">
      <c r="J277" s="31"/>
      <c r="L277" s="72"/>
      <c r="M277" s="72"/>
    </row>
    <row r="278" spans="10:13">
      <c r="J278" s="31"/>
      <c r="L278" s="72"/>
      <c r="M278" s="72"/>
    </row>
    <row r="279" spans="10:13">
      <c r="J279" s="31"/>
      <c r="L279" s="72"/>
      <c r="M279" s="72"/>
    </row>
    <row r="280" spans="10:13">
      <c r="J280" s="31"/>
      <c r="L280" s="72"/>
      <c r="M280" s="72"/>
    </row>
    <row r="281" spans="10:13">
      <c r="J281" s="31"/>
      <c r="L281" s="72"/>
      <c r="M281" s="72"/>
    </row>
    <row r="282" spans="10:13">
      <c r="J282" s="31"/>
      <c r="L282" s="72"/>
      <c r="M282" s="72"/>
    </row>
    <row r="283" spans="10:13">
      <c r="J283" s="31"/>
      <c r="L283" s="72"/>
      <c r="M283" s="72"/>
    </row>
    <row r="284" spans="10:13">
      <c r="J284" s="31"/>
      <c r="L284" s="72"/>
      <c r="M284" s="72"/>
    </row>
    <row r="285" spans="10:13">
      <c r="J285" s="31"/>
      <c r="L285" s="72"/>
      <c r="M285" s="72"/>
    </row>
    <row r="286" spans="10:13">
      <c r="J286" s="31"/>
      <c r="L286" s="72"/>
      <c r="M286" s="72"/>
    </row>
    <row r="287" spans="10:13">
      <c r="J287" s="31"/>
      <c r="L287" s="72"/>
      <c r="M287" s="72"/>
    </row>
    <row r="288" spans="10:13">
      <c r="J288" s="31"/>
      <c r="L288" s="72"/>
      <c r="M288" s="72"/>
    </row>
    <row r="289" spans="10:13">
      <c r="J289" s="31"/>
      <c r="L289" s="72"/>
      <c r="M289" s="72"/>
    </row>
    <row r="290" spans="10:13">
      <c r="J290" s="31"/>
      <c r="L290" s="72"/>
      <c r="M290" s="72"/>
    </row>
    <row r="291" spans="10:13">
      <c r="J291" s="31"/>
      <c r="L291" s="72"/>
      <c r="M291" s="72"/>
    </row>
    <row r="292" spans="10:13">
      <c r="J292" s="31"/>
      <c r="L292" s="72"/>
      <c r="M292" s="72"/>
    </row>
    <row r="293" spans="10:13">
      <c r="J293" s="31"/>
      <c r="L293" s="72"/>
      <c r="M293" s="72"/>
    </row>
    <row r="294" spans="10:13">
      <c r="J294" s="31"/>
      <c r="L294" s="72"/>
      <c r="M294" s="72"/>
    </row>
    <row r="295" spans="10:13">
      <c r="J295" s="31"/>
      <c r="L295" s="72"/>
      <c r="M295" s="72"/>
    </row>
    <row r="296" spans="10:13">
      <c r="J296" s="31"/>
      <c r="L296" s="72"/>
      <c r="M296" s="72"/>
    </row>
    <row r="297" spans="10:13">
      <c r="J297" s="31"/>
      <c r="L297" s="72"/>
      <c r="M297" s="72"/>
    </row>
    <row r="298" spans="10:13">
      <c r="J298" s="31"/>
      <c r="L298" s="72"/>
      <c r="M298" s="72"/>
    </row>
    <row r="299" spans="10:13">
      <c r="J299" s="31"/>
      <c r="L299" s="72"/>
      <c r="M299" s="72"/>
    </row>
    <row r="300" spans="10:13">
      <c r="J300" s="31"/>
      <c r="L300" s="72"/>
      <c r="M300" s="72"/>
    </row>
    <row r="301" spans="10:13">
      <c r="J301" s="31"/>
      <c r="L301" s="72"/>
      <c r="M301" s="72"/>
    </row>
    <row r="302" spans="10:13">
      <c r="J302" s="31"/>
      <c r="L302" s="72"/>
      <c r="M302" s="72"/>
    </row>
    <row r="303" spans="10:13">
      <c r="J303" s="31"/>
      <c r="L303" s="72"/>
      <c r="M303" s="72"/>
    </row>
    <row r="304" spans="10:13">
      <c r="J304" s="31"/>
      <c r="L304" s="72"/>
      <c r="M304" s="72"/>
    </row>
    <row r="305" spans="10:13">
      <c r="J305" s="31"/>
      <c r="L305" s="72"/>
      <c r="M305" s="72"/>
    </row>
    <row r="306" spans="10:13">
      <c r="J306" s="31"/>
      <c r="L306" s="72"/>
      <c r="M306" s="72"/>
    </row>
    <row r="307" spans="10:13">
      <c r="J307" s="31"/>
      <c r="L307" s="72"/>
      <c r="M307" s="72"/>
    </row>
    <row r="308" spans="10:13">
      <c r="J308" s="31"/>
      <c r="L308" s="72"/>
      <c r="M308" s="72"/>
    </row>
    <row r="309" spans="10:13">
      <c r="J309" s="31"/>
      <c r="L309" s="72"/>
      <c r="M309" s="72"/>
    </row>
    <row r="310" spans="10:13">
      <c r="J310" s="31"/>
      <c r="L310" s="72"/>
      <c r="M310" s="72"/>
    </row>
    <row r="311" spans="10:13">
      <c r="J311" s="31"/>
      <c r="L311" s="72"/>
      <c r="M311" s="72"/>
    </row>
    <row r="312" spans="10:13">
      <c r="J312" s="31"/>
      <c r="L312" s="72"/>
      <c r="M312" s="72"/>
    </row>
    <row r="313" spans="10:13">
      <c r="J313" s="31"/>
      <c r="L313" s="72"/>
      <c r="M313" s="72"/>
    </row>
    <row r="314" spans="10:13">
      <c r="J314" s="31"/>
      <c r="L314" s="72"/>
      <c r="M314" s="72"/>
    </row>
    <row r="315" spans="10:13">
      <c r="J315" s="31"/>
      <c r="L315" s="72"/>
      <c r="M315" s="72"/>
    </row>
    <row r="316" spans="10:13">
      <c r="J316" s="31"/>
      <c r="L316" s="72"/>
      <c r="M316" s="72"/>
    </row>
    <row r="317" spans="10:13">
      <c r="J317" s="31"/>
      <c r="L317" s="72"/>
      <c r="M317" s="72"/>
    </row>
    <row r="318" spans="10:13">
      <c r="J318" s="31"/>
      <c r="L318" s="72"/>
      <c r="M318" s="72"/>
    </row>
    <row r="319" spans="10:13">
      <c r="J319" s="31"/>
      <c r="L319" s="72"/>
      <c r="M319" s="72"/>
    </row>
    <row r="320" spans="10:13">
      <c r="J320" s="31"/>
      <c r="L320" s="72"/>
      <c r="M320" s="72"/>
    </row>
    <row r="321" spans="10:13">
      <c r="J321" s="31"/>
      <c r="L321" s="72"/>
      <c r="M321" s="72"/>
    </row>
    <row r="322" spans="10:13">
      <c r="J322" s="31"/>
      <c r="L322" s="72"/>
      <c r="M322" s="72"/>
    </row>
    <row r="323" spans="10:13">
      <c r="J323" s="31"/>
      <c r="L323" s="72"/>
      <c r="M323" s="72"/>
    </row>
    <row r="324" spans="10:13">
      <c r="J324" s="31"/>
      <c r="L324" s="72"/>
      <c r="M324" s="72"/>
    </row>
    <row r="325" spans="10:13">
      <c r="J325" s="31"/>
      <c r="L325" s="72"/>
      <c r="M325" s="72"/>
    </row>
    <row r="326" spans="10:13">
      <c r="J326" s="31"/>
      <c r="L326" s="72"/>
      <c r="M326" s="72"/>
    </row>
    <row r="327" spans="10:13">
      <c r="J327" s="31"/>
      <c r="L327" s="72"/>
      <c r="M327" s="72"/>
    </row>
    <row r="328" spans="10:13">
      <c r="J328" s="31"/>
      <c r="L328" s="72"/>
      <c r="M328" s="72"/>
    </row>
    <row r="329" spans="10:13">
      <c r="J329" s="31"/>
      <c r="L329" s="72"/>
      <c r="M329" s="72"/>
    </row>
    <row r="330" spans="10:13">
      <c r="J330" s="31"/>
      <c r="L330" s="72"/>
      <c r="M330" s="72"/>
    </row>
    <row r="331" spans="10:13">
      <c r="J331" s="31"/>
      <c r="L331" s="72"/>
      <c r="M331" s="72"/>
    </row>
    <row r="332" spans="10:13">
      <c r="J332" s="31"/>
      <c r="L332" s="72"/>
      <c r="M332" s="72"/>
    </row>
    <row r="333" spans="10:13">
      <c r="J333" s="31"/>
      <c r="L333" s="72"/>
      <c r="M333" s="72"/>
    </row>
    <row r="334" spans="10:13">
      <c r="J334" s="31"/>
      <c r="L334" s="72"/>
      <c r="M334" s="72"/>
    </row>
    <row r="335" spans="10:13">
      <c r="J335" s="31"/>
      <c r="L335" s="72"/>
      <c r="M335" s="72"/>
    </row>
    <row r="336" spans="10:13">
      <c r="J336" s="31"/>
      <c r="L336" s="72"/>
      <c r="M336" s="72"/>
    </row>
    <row r="337" spans="10:13">
      <c r="J337" s="31"/>
      <c r="L337" s="72"/>
      <c r="M337" s="72"/>
    </row>
    <row r="338" spans="10:13">
      <c r="J338" s="31"/>
      <c r="L338" s="72"/>
      <c r="M338" s="72"/>
    </row>
    <row r="339" spans="10:13">
      <c r="J339" s="31"/>
      <c r="L339" s="72"/>
      <c r="M339" s="72"/>
    </row>
    <row r="340" spans="10:13">
      <c r="J340" s="31"/>
      <c r="L340" s="72"/>
      <c r="M340" s="72"/>
    </row>
    <row r="341" spans="10:13">
      <c r="J341" s="31"/>
      <c r="L341" s="72"/>
    </row>
    <row r="342" spans="10:13">
      <c r="J342" s="31"/>
      <c r="L342" s="72"/>
    </row>
    <row r="343" spans="10:13">
      <c r="J343" s="31"/>
      <c r="L343" s="72"/>
    </row>
    <row r="344" spans="10:13">
      <c r="J344" s="31"/>
      <c r="L344" s="72"/>
    </row>
    <row r="345" spans="10:13">
      <c r="J345" s="31"/>
      <c r="L345" s="72"/>
    </row>
    <row r="346" spans="10:13">
      <c r="J346" s="31"/>
      <c r="L346" s="72"/>
    </row>
    <row r="347" spans="10:13">
      <c r="J347" s="31"/>
      <c r="L347" s="72"/>
    </row>
    <row r="348" spans="10:13">
      <c r="J348" s="31"/>
      <c r="L348" s="72"/>
    </row>
    <row r="349" spans="10:13">
      <c r="J349" s="31"/>
      <c r="L349" s="72"/>
    </row>
    <row r="350" spans="10:13">
      <c r="J350" s="31"/>
      <c r="L350" s="72"/>
    </row>
    <row r="351" spans="10:13">
      <c r="J351" s="31"/>
      <c r="L351" s="72"/>
    </row>
    <row r="352" spans="10:13">
      <c r="J352" s="31"/>
      <c r="L352" s="72"/>
    </row>
    <row r="353" spans="10:12">
      <c r="J353" s="31"/>
      <c r="L353" s="72"/>
    </row>
    <row r="354" spans="10:12">
      <c r="J354" s="31"/>
      <c r="L354" s="72"/>
    </row>
    <row r="355" spans="10:12">
      <c r="J355" s="31"/>
      <c r="L355" s="72"/>
    </row>
    <row r="356" spans="10:12">
      <c r="J356" s="31"/>
      <c r="L356" s="72"/>
    </row>
    <row r="357" spans="10:12">
      <c r="J357" s="31"/>
      <c r="L357" s="72"/>
    </row>
    <row r="358" spans="10:12">
      <c r="J358" s="31"/>
      <c r="L358" s="72"/>
    </row>
    <row r="359" spans="10:12">
      <c r="J359" s="31"/>
      <c r="L359" s="72"/>
    </row>
    <row r="360" spans="10:12">
      <c r="J360" s="31"/>
      <c r="L360" s="72"/>
    </row>
    <row r="361" spans="10:12">
      <c r="J361" s="31"/>
      <c r="L361" s="72"/>
    </row>
    <row r="362" spans="10:12">
      <c r="J362" s="31"/>
      <c r="L362" s="72"/>
    </row>
    <row r="363" spans="10:12">
      <c r="J363" s="31"/>
      <c r="L363" s="72"/>
    </row>
    <row r="364" spans="10:12">
      <c r="J364" s="31"/>
      <c r="L364" s="72"/>
    </row>
    <row r="365" spans="10:12">
      <c r="J365" s="31"/>
      <c r="L365" s="72"/>
    </row>
    <row r="366" spans="10:12">
      <c r="J366" s="31"/>
      <c r="L366" s="72"/>
    </row>
    <row r="367" spans="10:12">
      <c r="J367" s="31"/>
    </row>
  </sheetData>
  <sheetProtection sheet="1" selectLockedCells="1"/>
  <mergeCells count="52">
    <mergeCell ref="X12:AA12"/>
    <mergeCell ref="T11:V11"/>
    <mergeCell ref="K14:R14"/>
    <mergeCell ref="S14:Z14"/>
    <mergeCell ref="Y11:Z11"/>
    <mergeCell ref="J12:K12"/>
    <mergeCell ref="L12:O12"/>
    <mergeCell ref="P12:S12"/>
    <mergeCell ref="I13:J13"/>
    <mergeCell ref="E12:I12"/>
    <mergeCell ref="L11:O11"/>
    <mergeCell ref="T12:V12"/>
    <mergeCell ref="AA14:AA15"/>
    <mergeCell ref="X6:Z6"/>
    <mergeCell ref="P7:S7"/>
    <mergeCell ref="T6:W6"/>
    <mergeCell ref="P8:S8"/>
    <mergeCell ref="F9:O9"/>
    <mergeCell ref="P9:S9"/>
    <mergeCell ref="B7:C7"/>
    <mergeCell ref="B11:D11"/>
    <mergeCell ref="E11:I11"/>
    <mergeCell ref="E7:I7"/>
    <mergeCell ref="X7:Z7"/>
    <mergeCell ref="T8:W8"/>
    <mergeCell ref="F8:O8"/>
    <mergeCell ref="T9:W9"/>
    <mergeCell ref="T7:W7"/>
    <mergeCell ref="L7:N7"/>
    <mergeCell ref="P11:S11"/>
    <mergeCell ref="B9:C9"/>
    <mergeCell ref="A1:AA1"/>
    <mergeCell ref="A2:B3"/>
    <mergeCell ref="C2:D2"/>
    <mergeCell ref="N2:AA2"/>
    <mergeCell ref="C3:D3"/>
    <mergeCell ref="C4:D4"/>
    <mergeCell ref="E4:S4"/>
    <mergeCell ref="J38:K38"/>
    <mergeCell ref="P6:S6"/>
    <mergeCell ref="A14:B14"/>
    <mergeCell ref="I14:J14"/>
    <mergeCell ref="J11:K11"/>
    <mergeCell ref="B12:C12"/>
    <mergeCell ref="J7:K7"/>
    <mergeCell ref="C14:D14"/>
    <mergeCell ref="E5:S5"/>
    <mergeCell ref="A4:B4"/>
    <mergeCell ref="B6:C6"/>
    <mergeCell ref="E6:I6"/>
    <mergeCell ref="J6:K6"/>
    <mergeCell ref="L6:N6"/>
  </mergeCells>
  <phoneticPr fontId="2"/>
  <conditionalFormatting sqref="A12">
    <cfRule type="expression" dxfId="5" priority="1" stopIfTrue="1">
      <formula>IF(A12="",TRUE,FALSE)</formula>
    </cfRule>
  </conditionalFormatting>
  <conditionalFormatting sqref="E7 P7 T7 B9 D9 F9:H9 P9 T9 Y11 W11:W12 D12 C14 E14:H14">
    <cfRule type="expression" dxfId="4" priority="9" stopIfTrue="1">
      <formula>IF(B7="",TRUE,FALSE)</formula>
    </cfRule>
  </conditionalFormatting>
  <conditionalFormatting sqref="E9">
    <cfRule type="expression" dxfId="3" priority="4" stopIfTrue="1">
      <formula>IF($E$9="",TRUE,FALSE)</formula>
    </cfRule>
  </conditionalFormatting>
  <conditionalFormatting sqref="J7:K7">
    <cfRule type="expression" dxfId="2" priority="3" stopIfTrue="1">
      <formula>IF($J$7="",TRUE,FALSE)</formula>
    </cfRule>
  </conditionalFormatting>
  <conditionalFormatting sqref="K16:K35 S16:S35">
    <cfRule type="expression" dxfId="1" priority="10" stopIfTrue="1">
      <formula>IF(AND(K16="",#REF!=""),TRUE,FALSE)</formula>
    </cfRule>
  </conditionalFormatting>
  <conditionalFormatting sqref="AB16:AB35">
    <cfRule type="expression" dxfId="0" priority="5" stopIfTrue="1">
      <formula>IF(AB16="",TRUE,FALSE)</formula>
    </cfRule>
  </conditionalFormatting>
  <dataValidations xWindow="614" yWindow="412" count="23">
    <dataValidation imeMode="halfKatakana" allowBlank="1" showInputMessage="1" showErrorMessage="1" sqref="J7 G16:H35" xr:uid="{6181DC9C-33F5-49EA-AA80-FD8B7D35CA95}"/>
    <dataValidation type="whole" imeMode="halfAlpha" allowBlank="1" showInputMessage="1" showErrorMessage="1" sqref="B9:C9" xr:uid="{EF47734F-9D97-448E-B8FF-6DD10B3C25ED}">
      <formula1>1000000</formula1>
      <formula2>9999999</formula2>
    </dataValidation>
    <dataValidation type="list" imeMode="off" allowBlank="1" showInputMessage="1" showErrorMessage="1" sqref="P16:P35 X31:X35" xr:uid="{C4492032-5803-44ED-B6F7-87922229F29D}">
      <formula1>$A$42:$A$43</formula1>
    </dataValidation>
    <dataValidation type="list" imeMode="off" allowBlank="1" showInputMessage="1" showErrorMessage="1" sqref="Q16:Q35 Y16:Y35" xr:uid="{FEF2081E-D60F-46FF-BDF1-791BAEA4E04C}">
      <formula1>$A$46:$A$57</formula1>
    </dataValidation>
    <dataValidation type="list" imeMode="off" allowBlank="1" showInputMessage="1" showErrorMessage="1" sqref="R16:R35 Z16:Z35" xr:uid="{A5371E2F-31FB-486C-8066-828DFB731C22}">
      <formula1>$A$60:$A$90</formula1>
    </dataValidation>
    <dataValidation type="textLength" imeMode="off" allowBlank="1" showInputMessage="1" showErrorMessage="1" sqref="L16:N35 T16:V35" xr:uid="{63A6619B-7EA0-4066-8B11-073654DC42B6}">
      <formula1>1</formula1>
      <formula2>2</formula2>
    </dataValidation>
    <dataValidation type="list" imeMode="off" allowBlank="1" showInputMessage="1" showErrorMessage="1" promptTitle="種目" prompt="▼をクリックし種目選択" sqref="A27:A35" xr:uid="{BE869FF4-9379-44F0-8DEF-F7B8B54BA292}">
      <formula1>$A$39:$A$44</formula1>
    </dataValidation>
    <dataValidation imeMode="off" allowBlank="1" showInputMessage="1" showErrorMessage="1" sqref="P9 T9" xr:uid="{77543E43-A939-4DB4-ABFB-50AA9C1E7C9D}"/>
    <dataValidation imeMode="hiragana" allowBlank="1" showInputMessage="1" showErrorMessage="1" sqref="T13 J11 D12 P7 F9:H9 D9 T11 T7 E11:H12 B12 W16:W35 O16:O35 L13 C16:D35" xr:uid="{1E430DD0-5D11-40B0-B03B-5DE7FCBBF3E9}"/>
    <dataValidation type="whole" imeMode="off" allowBlank="1" showInputMessage="1" showErrorMessage="1" sqref="E14" xr:uid="{17519894-4700-4EE5-8295-E93D4C4C5BF2}">
      <formula1>0</formula1>
      <formula2>59</formula2>
    </dataValidation>
    <dataValidation type="whole" imeMode="off" allowBlank="1" showInputMessage="1" showErrorMessage="1" sqref="F14:H14" xr:uid="{10085F84-26CB-4200-9C33-76D088DE61D4}">
      <formula1>0</formula1>
      <formula2>99</formula2>
    </dataValidation>
    <dataValidation type="whole" imeMode="off" allowBlank="1" showInputMessage="1" showErrorMessage="1" sqref="B31:B35" xr:uid="{C3A73AB7-A53A-4427-A24B-67CB83C682CE}">
      <formula1>101</formula1>
      <formula2>9999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0F3F638A-92E5-41A4-B58F-FE471F827747}">
      <formula1>$C$44:$C$45</formula1>
    </dataValidation>
    <dataValidation type="list" allowBlank="1" showInputMessage="1" showErrorMessage="1" sqref="K31:K35 S31:S35" xr:uid="{B6785755-87F1-4E5F-946A-BEDBAC5FC636}">
      <formula1>$C$39:$C$39</formula1>
    </dataValidation>
    <dataValidation imeMode="disabled" allowBlank="1" showInputMessage="1" showErrorMessage="1" sqref="E16:F35" xr:uid="{46EFF6CF-2043-4364-9124-6AC76C579564}"/>
    <dataValidation type="list" allowBlank="1" showInputMessage="1" showErrorMessage="1" promptTitle="種目選択" prompt="リストから選択" sqref="K16:K30" xr:uid="{26B2989B-181D-47EF-89DD-407BBFCE3D5B}">
      <formula1>$C$39:$C$39</formula1>
    </dataValidation>
    <dataValidation type="list" imeMode="off" allowBlank="1" showInputMessage="1" showErrorMessage="1" prompt="学生は1-4またはM1-M4(大学院)" sqref="I31:I35" xr:uid="{C75DDF8A-2834-4EA0-9EF3-20E8CAC7FA64}">
      <formula1>$E$44:$E$83</formula1>
    </dataValidation>
    <dataValidation imeMode="hiragana" allowBlank="1" showInputMessage="1" showErrorMessage="1" promptTitle="国籍" prompt="国籍を入力" sqref="J16:J30" xr:uid="{49A993CE-5E0E-4F6D-BA5C-C66D59860751}"/>
    <dataValidation type="whole" imeMode="off" allowBlank="1" showInputMessage="1" showErrorMessage="1" promptTitle="生年月日(西暦)" prompt="生年月日を8桁で入力_x000a_例：19950321" sqref="I16:I30" xr:uid="{4CF6EDAA-9C97-46A9-A6F8-2781B1FB9D33}">
      <formula1>19000101</formula1>
      <formula2>20201231</formula2>
    </dataValidation>
    <dataValidation imeMode="off" allowBlank="1" showErrorMessage="1" sqref="B16" xr:uid="{4D6453D1-B0A0-4F60-93D8-8CD0370EF659}"/>
    <dataValidation type="list" imeMode="off" allowBlank="1" showInputMessage="1" showErrorMessage="1" sqref="X16:X30" xr:uid="{C4C36CD3-BCC4-4A13-BF81-F16FFD8A4EDC}">
      <formula1>$F$44:$F$59</formula1>
    </dataValidation>
    <dataValidation type="list" allowBlank="1" showInputMessage="1" showErrorMessage="1" promptTitle="登録陸協" prompt="登録陸協の都道府県を選択してください" sqref="AB16:AB35" xr:uid="{3EEC90E1-9133-46E1-B26B-EEECF0EFB508}">
      <formula1>$K$39:$K$86</formula1>
    </dataValidation>
    <dataValidation type="list" allowBlank="1" showInputMessage="1" showErrorMessage="1" sqref="S16:S30" xr:uid="{DBB6E10A-E5F5-4968-BB5D-FF9DD162A30E}">
      <formula1>$C$48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68" fitToHeight="2" orientation="landscape" r:id="rId1"/>
  <headerFooter alignWithMargins="0"/>
  <rowBreaks count="1" manualBreakCount="1">
    <brk id="30" max="2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注意事項</vt:lpstr>
      <vt:lpstr>男子申込</vt:lpstr>
      <vt:lpstr>女子申込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保孝 大塚</cp:lastModifiedBy>
  <cp:lastPrinted>2025-02-28T00:51:25Z</cp:lastPrinted>
  <dcterms:created xsi:type="dcterms:W3CDTF">2009-02-12T23:40:28Z</dcterms:created>
  <dcterms:modified xsi:type="dcterms:W3CDTF">2025-02-28T00:55:39Z</dcterms:modified>
</cp:coreProperties>
</file>