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$$$\000兵庫陸協HP\2025\aki\"/>
    </mc:Choice>
  </mc:AlternateContent>
  <xr:revisionPtr revIDLastSave="0" documentId="13_ncr:1_{07078327-4011-4F19-9C1B-17F6171AA8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  <sheet name="Sheet3" sheetId="3" r:id="rId3"/>
    <sheet name="Sheet4" sheetId="4" r:id="rId4"/>
  </sheets>
  <definedNames>
    <definedName name="_xlnm.Print_Area" localSheetId="0">Sheet1!$A$1:$Y$132</definedName>
    <definedName name="_xlnm.Print_Titles" localSheetId="0">Sheet1!$1:$12</definedName>
  </definedNames>
  <calcPr calcId="191029"/>
</workbook>
</file>

<file path=xl/calcChain.xml><?xml version="1.0" encoding="utf-8"?>
<calcChain xmlns="http://schemas.openxmlformats.org/spreadsheetml/2006/main">
  <c r="I132" i="1" l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A1" i="3" l="1"/>
  <c r="C1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T4" i="1"/>
  <c r="B4" i="3"/>
  <c r="F4" i="3" s="1"/>
  <c r="B5" i="3"/>
  <c r="F5" i="3" s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3" i="3"/>
  <c r="F3" i="3" s="1"/>
  <c r="C118" i="3" l="1"/>
  <c r="C119" i="3"/>
  <c r="A120" i="3"/>
  <c r="C120" i="3"/>
  <c r="C121" i="3"/>
  <c r="C122" i="3"/>
  <c r="A123" i="3"/>
  <c r="C123" i="3"/>
  <c r="A124" i="3"/>
  <c r="C124" i="3"/>
  <c r="C4" i="3"/>
  <c r="C5" i="3"/>
  <c r="C6" i="3"/>
  <c r="C7" i="3"/>
  <c r="C8" i="3"/>
  <c r="C9" i="3"/>
  <c r="C10" i="3"/>
  <c r="C11" i="3"/>
  <c r="C12" i="3"/>
  <c r="A13" i="3"/>
  <c r="C13" i="3"/>
  <c r="C14" i="3"/>
  <c r="A15" i="3"/>
  <c r="C15" i="3"/>
  <c r="A16" i="3"/>
  <c r="C16" i="3"/>
  <c r="A17" i="3"/>
  <c r="C17" i="3"/>
  <c r="A18" i="3"/>
  <c r="C18" i="3"/>
  <c r="C19" i="3"/>
  <c r="A20" i="3"/>
  <c r="C20" i="3"/>
  <c r="A21" i="3"/>
  <c r="C21" i="3"/>
  <c r="A22" i="3"/>
  <c r="C22" i="3"/>
  <c r="C23" i="3"/>
  <c r="C24" i="3"/>
  <c r="C25" i="3"/>
  <c r="C26" i="3"/>
  <c r="A27" i="3"/>
  <c r="C27" i="3"/>
  <c r="C28" i="3"/>
  <c r="C29" i="3"/>
  <c r="A30" i="3"/>
  <c r="C30" i="3"/>
  <c r="A31" i="3"/>
  <c r="C31" i="3"/>
  <c r="A32" i="3"/>
  <c r="C32" i="3"/>
  <c r="C33" i="3"/>
  <c r="A34" i="3"/>
  <c r="C34" i="3"/>
  <c r="C35" i="3"/>
  <c r="A36" i="3"/>
  <c r="C36" i="3"/>
  <c r="C37" i="3"/>
  <c r="A38" i="3"/>
  <c r="C38" i="3"/>
  <c r="A39" i="3"/>
  <c r="C39" i="3"/>
  <c r="A40" i="3"/>
  <c r="C40" i="3"/>
  <c r="C41" i="3"/>
  <c r="A42" i="3"/>
  <c r="C42" i="3"/>
  <c r="A43" i="3"/>
  <c r="C43" i="3"/>
  <c r="A44" i="3"/>
  <c r="C44" i="3"/>
  <c r="A45" i="3"/>
  <c r="C45" i="3"/>
  <c r="C46" i="3"/>
  <c r="C47" i="3"/>
  <c r="A48" i="3"/>
  <c r="C48" i="3"/>
  <c r="A49" i="3"/>
  <c r="C49" i="3"/>
  <c r="C50" i="3"/>
  <c r="A51" i="3"/>
  <c r="C51" i="3"/>
  <c r="A52" i="3"/>
  <c r="C52" i="3"/>
  <c r="A53" i="3"/>
  <c r="C53" i="3"/>
  <c r="A54" i="3"/>
  <c r="C54" i="3"/>
  <c r="C55" i="3"/>
  <c r="C56" i="3"/>
  <c r="A57" i="3"/>
  <c r="C57" i="3"/>
  <c r="C58" i="3"/>
  <c r="A59" i="3"/>
  <c r="C59" i="3"/>
  <c r="A60" i="3"/>
  <c r="C60" i="3"/>
  <c r="A61" i="3"/>
  <c r="C61" i="3"/>
  <c r="A62" i="3"/>
  <c r="C62" i="3"/>
  <c r="A63" i="3"/>
  <c r="C63" i="3"/>
  <c r="C64" i="3"/>
  <c r="A65" i="3"/>
  <c r="C65" i="3"/>
  <c r="A66" i="3"/>
  <c r="C66" i="3"/>
  <c r="A67" i="3"/>
  <c r="C67" i="3"/>
  <c r="A68" i="3"/>
  <c r="C68" i="3"/>
  <c r="A69" i="3"/>
  <c r="C69" i="3"/>
  <c r="C70" i="3"/>
  <c r="C71" i="3"/>
  <c r="A72" i="3"/>
  <c r="C72" i="3"/>
  <c r="A73" i="3"/>
  <c r="C73" i="3"/>
  <c r="A74" i="3"/>
  <c r="C74" i="3"/>
  <c r="A75" i="3"/>
  <c r="C75" i="3"/>
  <c r="A76" i="3"/>
  <c r="C76" i="3"/>
  <c r="C77" i="3"/>
  <c r="A78" i="3"/>
  <c r="C78" i="3"/>
  <c r="A79" i="3"/>
  <c r="C79" i="3"/>
  <c r="C80" i="3"/>
  <c r="A81" i="3"/>
  <c r="C81" i="3"/>
  <c r="A82" i="3"/>
  <c r="C82" i="3"/>
  <c r="C83" i="3"/>
  <c r="C84" i="3"/>
  <c r="C85" i="3"/>
  <c r="C86" i="3"/>
  <c r="C87" i="3"/>
  <c r="C88" i="3"/>
  <c r="C89" i="3"/>
  <c r="C90" i="3"/>
  <c r="C91" i="3"/>
  <c r="C92" i="3"/>
  <c r="C93" i="3"/>
  <c r="A94" i="3"/>
  <c r="C94" i="3"/>
  <c r="A95" i="3"/>
  <c r="C95" i="3"/>
  <c r="A96" i="3"/>
  <c r="C96" i="3"/>
  <c r="C97" i="3"/>
  <c r="A98" i="3"/>
  <c r="C98" i="3"/>
  <c r="A99" i="3"/>
  <c r="C99" i="3"/>
  <c r="C100" i="3"/>
  <c r="C101" i="3"/>
  <c r="C102" i="3"/>
  <c r="C103" i="3"/>
  <c r="A104" i="3"/>
  <c r="C104" i="3"/>
  <c r="A105" i="3"/>
  <c r="C105" i="3"/>
  <c r="A106" i="3"/>
  <c r="C106" i="3"/>
  <c r="C107" i="3"/>
  <c r="A108" i="3"/>
  <c r="C108" i="3"/>
  <c r="C109" i="3"/>
  <c r="A110" i="3"/>
  <c r="C110" i="3"/>
  <c r="A111" i="3"/>
  <c r="C111" i="3"/>
  <c r="C112" i="3"/>
  <c r="A113" i="3"/>
  <c r="C113" i="3"/>
  <c r="C114" i="3"/>
  <c r="A115" i="3"/>
  <c r="C115" i="3"/>
  <c r="C116" i="3"/>
  <c r="C117" i="3"/>
  <c r="C3" i="3"/>
  <c r="J222" i="1"/>
  <c r="J211" i="1"/>
  <c r="J212" i="1"/>
  <c r="J213" i="1"/>
  <c r="J214" i="1"/>
  <c r="J215" i="1"/>
  <c r="J216" i="1"/>
  <c r="J217" i="1"/>
  <c r="J218" i="1"/>
  <c r="J219" i="1"/>
  <c r="J220" i="1"/>
  <c r="J221" i="1"/>
  <c r="G3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I136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AD14" i="1"/>
  <c r="AE14" i="1"/>
  <c r="AF14" i="1"/>
  <c r="AD15" i="1"/>
  <c r="AE15" i="1"/>
  <c r="AF15" i="1"/>
  <c r="AD16" i="1"/>
  <c r="AE16" i="1"/>
  <c r="AF16" i="1"/>
  <c r="AD17" i="1"/>
  <c r="AE17" i="1"/>
  <c r="AF17" i="1"/>
  <c r="AD18" i="1"/>
  <c r="AE18" i="1"/>
  <c r="AF18" i="1"/>
  <c r="AD19" i="1"/>
  <c r="AE19" i="1"/>
  <c r="AF19" i="1"/>
  <c r="AD20" i="1"/>
  <c r="AE20" i="1"/>
  <c r="AF20" i="1"/>
  <c r="AD21" i="1"/>
  <c r="AE21" i="1"/>
  <c r="Y21" i="1"/>
  <c r="AF21" i="1"/>
  <c r="AD22" i="1"/>
  <c r="AE22" i="1"/>
  <c r="AF22" i="1"/>
  <c r="AD23" i="1"/>
  <c r="AE23" i="1"/>
  <c r="AF23" i="1"/>
  <c r="AD24" i="1"/>
  <c r="AE24" i="1"/>
  <c r="AF24" i="1"/>
  <c r="AD25" i="1"/>
  <c r="AE25" i="1"/>
  <c r="AF25" i="1"/>
  <c r="AD26" i="1"/>
  <c r="AE26" i="1"/>
  <c r="AF26" i="1"/>
  <c r="AD27" i="1"/>
  <c r="AE27" i="1"/>
  <c r="AF27" i="1"/>
  <c r="AD28" i="1"/>
  <c r="AE28" i="1"/>
  <c r="AF28" i="1"/>
  <c r="AD29" i="1"/>
  <c r="AE29" i="1"/>
  <c r="AF29" i="1"/>
  <c r="AD30" i="1"/>
  <c r="AE30" i="1"/>
  <c r="AF30" i="1"/>
  <c r="AD31" i="1"/>
  <c r="AE31" i="1"/>
  <c r="AF31" i="1"/>
  <c r="AD32" i="1"/>
  <c r="AE32" i="1"/>
  <c r="AF32" i="1"/>
  <c r="AD33" i="1"/>
  <c r="AE33" i="1"/>
  <c r="AF33" i="1"/>
  <c r="AD34" i="1"/>
  <c r="AE34" i="1"/>
  <c r="AF34" i="1"/>
  <c r="AD35" i="1"/>
  <c r="AE35" i="1"/>
  <c r="AF35" i="1"/>
  <c r="AD36" i="1"/>
  <c r="AE36" i="1"/>
  <c r="AF36" i="1"/>
  <c r="AD37" i="1"/>
  <c r="AE37" i="1"/>
  <c r="AF37" i="1"/>
  <c r="AD38" i="1"/>
  <c r="AE38" i="1"/>
  <c r="AF38" i="1"/>
  <c r="AD39" i="1"/>
  <c r="AE39" i="1"/>
  <c r="AF39" i="1"/>
  <c r="AD40" i="1"/>
  <c r="AE40" i="1"/>
  <c r="AF40" i="1"/>
  <c r="AD41" i="1"/>
  <c r="AE41" i="1"/>
  <c r="AF41" i="1"/>
  <c r="AD42" i="1"/>
  <c r="AE42" i="1"/>
  <c r="AF42" i="1"/>
  <c r="AD43" i="1"/>
  <c r="AE43" i="1"/>
  <c r="AF43" i="1"/>
  <c r="AD44" i="1"/>
  <c r="AE44" i="1"/>
  <c r="AF44" i="1"/>
  <c r="AD45" i="1"/>
  <c r="AE45" i="1"/>
  <c r="AF45" i="1"/>
  <c r="AD46" i="1"/>
  <c r="AE46" i="1"/>
  <c r="AF46" i="1"/>
  <c r="AD47" i="1"/>
  <c r="AE47" i="1"/>
  <c r="AF47" i="1"/>
  <c r="AD48" i="1"/>
  <c r="AE48" i="1"/>
  <c r="AF48" i="1"/>
  <c r="AD49" i="1"/>
  <c r="AE49" i="1"/>
  <c r="AF49" i="1"/>
  <c r="AD50" i="1"/>
  <c r="AE50" i="1"/>
  <c r="AF50" i="1"/>
  <c r="AD51" i="1"/>
  <c r="AE51" i="1"/>
  <c r="AF51" i="1"/>
  <c r="AD52" i="1"/>
  <c r="AE52" i="1"/>
  <c r="AF52" i="1"/>
  <c r="AD53" i="1"/>
  <c r="AE53" i="1"/>
  <c r="AF53" i="1"/>
  <c r="AD54" i="1"/>
  <c r="AE54" i="1"/>
  <c r="AF54" i="1"/>
  <c r="AD55" i="1"/>
  <c r="AE55" i="1"/>
  <c r="AF55" i="1"/>
  <c r="AD56" i="1"/>
  <c r="AE56" i="1"/>
  <c r="AF56" i="1"/>
  <c r="AD57" i="1"/>
  <c r="AE57" i="1"/>
  <c r="AF57" i="1"/>
  <c r="AD58" i="1"/>
  <c r="AE58" i="1"/>
  <c r="AF58" i="1"/>
  <c r="AD59" i="1"/>
  <c r="AE59" i="1"/>
  <c r="AF59" i="1"/>
  <c r="AD60" i="1"/>
  <c r="AE60" i="1"/>
  <c r="AF60" i="1"/>
  <c r="AD61" i="1"/>
  <c r="AE61" i="1"/>
  <c r="AF61" i="1"/>
  <c r="AD62" i="1"/>
  <c r="AE62" i="1"/>
  <c r="AF62" i="1"/>
  <c r="AD63" i="1"/>
  <c r="AE63" i="1"/>
  <c r="AF63" i="1"/>
  <c r="AD64" i="1"/>
  <c r="AE64" i="1"/>
  <c r="AF64" i="1"/>
  <c r="AD65" i="1"/>
  <c r="AE65" i="1"/>
  <c r="AF65" i="1"/>
  <c r="AD66" i="1"/>
  <c r="AE66" i="1"/>
  <c r="AF66" i="1"/>
  <c r="AD67" i="1"/>
  <c r="AE67" i="1"/>
  <c r="AF67" i="1"/>
  <c r="AD68" i="1"/>
  <c r="AE68" i="1"/>
  <c r="AF68" i="1"/>
  <c r="AD69" i="1"/>
  <c r="AE69" i="1"/>
  <c r="AF69" i="1"/>
  <c r="AD70" i="1"/>
  <c r="AE70" i="1"/>
  <c r="AF70" i="1"/>
  <c r="AD71" i="1"/>
  <c r="AE71" i="1"/>
  <c r="AF71" i="1"/>
  <c r="AD72" i="1"/>
  <c r="AE72" i="1"/>
  <c r="AF72" i="1"/>
  <c r="AD73" i="1"/>
  <c r="AE73" i="1"/>
  <c r="AF73" i="1"/>
  <c r="AD74" i="1"/>
  <c r="AE74" i="1"/>
  <c r="AF74" i="1"/>
  <c r="AD75" i="1"/>
  <c r="AE75" i="1"/>
  <c r="AF75" i="1"/>
  <c r="AD76" i="1"/>
  <c r="AE76" i="1"/>
  <c r="AF76" i="1"/>
  <c r="AD77" i="1"/>
  <c r="AE77" i="1"/>
  <c r="AF77" i="1"/>
  <c r="AD78" i="1"/>
  <c r="AE78" i="1"/>
  <c r="AF78" i="1"/>
  <c r="AD79" i="1"/>
  <c r="AE79" i="1"/>
  <c r="AF79" i="1"/>
  <c r="AD80" i="1"/>
  <c r="AE80" i="1"/>
  <c r="AF80" i="1"/>
  <c r="AD81" i="1"/>
  <c r="AE81" i="1"/>
  <c r="AF81" i="1"/>
  <c r="AD82" i="1"/>
  <c r="AE82" i="1"/>
  <c r="AF82" i="1"/>
  <c r="AD83" i="1"/>
  <c r="AE83" i="1"/>
  <c r="AF83" i="1"/>
  <c r="AD84" i="1"/>
  <c r="AE84" i="1"/>
  <c r="AF84" i="1"/>
  <c r="AD85" i="1"/>
  <c r="AE85" i="1"/>
  <c r="AF85" i="1"/>
  <c r="AD86" i="1"/>
  <c r="AE86" i="1"/>
  <c r="AF86" i="1"/>
  <c r="AD87" i="1"/>
  <c r="AE87" i="1"/>
  <c r="AF87" i="1"/>
  <c r="AD88" i="1"/>
  <c r="AE88" i="1"/>
  <c r="AF88" i="1"/>
  <c r="AD89" i="1"/>
  <c r="AE89" i="1"/>
  <c r="AF89" i="1"/>
  <c r="AD90" i="1"/>
  <c r="AE90" i="1"/>
  <c r="AF90" i="1"/>
  <c r="AD91" i="1"/>
  <c r="AE91" i="1"/>
  <c r="AF91" i="1"/>
  <c r="AD92" i="1"/>
  <c r="AE92" i="1"/>
  <c r="AF92" i="1"/>
  <c r="AD93" i="1"/>
  <c r="AE93" i="1"/>
  <c r="AF93" i="1"/>
  <c r="AD94" i="1"/>
  <c r="AE94" i="1"/>
  <c r="AF94" i="1"/>
  <c r="AD95" i="1"/>
  <c r="AE95" i="1"/>
  <c r="AF95" i="1"/>
  <c r="AD96" i="1"/>
  <c r="AE96" i="1"/>
  <c r="AF96" i="1"/>
  <c r="AD97" i="1"/>
  <c r="AE97" i="1"/>
  <c r="AF97" i="1"/>
  <c r="AD98" i="1"/>
  <c r="AE98" i="1"/>
  <c r="AF98" i="1"/>
  <c r="AD99" i="1"/>
  <c r="AE99" i="1"/>
  <c r="AF99" i="1"/>
  <c r="AD100" i="1"/>
  <c r="AE100" i="1"/>
  <c r="AF100" i="1"/>
  <c r="AD101" i="1"/>
  <c r="AE101" i="1"/>
  <c r="AF101" i="1"/>
  <c r="AD102" i="1"/>
  <c r="AE102" i="1"/>
  <c r="AF102" i="1"/>
  <c r="AD103" i="1"/>
  <c r="AE103" i="1"/>
  <c r="AF103" i="1"/>
  <c r="AD104" i="1"/>
  <c r="AE104" i="1"/>
  <c r="AF104" i="1"/>
  <c r="AD105" i="1"/>
  <c r="AE105" i="1"/>
  <c r="AF105" i="1"/>
  <c r="AD106" i="1"/>
  <c r="AE106" i="1"/>
  <c r="AF106" i="1"/>
  <c r="AD107" i="1"/>
  <c r="AE107" i="1"/>
  <c r="AF107" i="1"/>
  <c r="AD108" i="1"/>
  <c r="AE108" i="1"/>
  <c r="AF108" i="1"/>
  <c r="AD109" i="1"/>
  <c r="AE109" i="1"/>
  <c r="AF109" i="1"/>
  <c r="AD110" i="1"/>
  <c r="AE110" i="1"/>
  <c r="AF110" i="1"/>
  <c r="AD111" i="1"/>
  <c r="AE111" i="1"/>
  <c r="AF111" i="1"/>
  <c r="AD112" i="1"/>
  <c r="AE112" i="1"/>
  <c r="AF112" i="1"/>
  <c r="AD113" i="1"/>
  <c r="AE113" i="1"/>
  <c r="AF113" i="1"/>
  <c r="AD114" i="1"/>
  <c r="AE114" i="1"/>
  <c r="AF114" i="1"/>
  <c r="AD115" i="1"/>
  <c r="AE115" i="1"/>
  <c r="AF115" i="1"/>
  <c r="AD116" i="1"/>
  <c r="AE116" i="1"/>
  <c r="AF116" i="1"/>
  <c r="AD117" i="1"/>
  <c r="AE117" i="1"/>
  <c r="AF117" i="1"/>
  <c r="AD118" i="1"/>
  <c r="AE118" i="1"/>
  <c r="AF118" i="1"/>
  <c r="AD119" i="1"/>
  <c r="AE119" i="1"/>
  <c r="AF119" i="1"/>
  <c r="AD120" i="1"/>
  <c r="AE120" i="1"/>
  <c r="AF120" i="1"/>
  <c r="AD121" i="1"/>
  <c r="AE121" i="1"/>
  <c r="AF121" i="1"/>
  <c r="AD122" i="1"/>
  <c r="AE122" i="1"/>
  <c r="AF122" i="1"/>
  <c r="AD123" i="1"/>
  <c r="AE123" i="1"/>
  <c r="AF123" i="1"/>
  <c r="AD124" i="1"/>
  <c r="AE124" i="1"/>
  <c r="AF124" i="1"/>
  <c r="AD125" i="1"/>
  <c r="AE125" i="1"/>
  <c r="AF125" i="1"/>
  <c r="AD126" i="1"/>
  <c r="AE126" i="1"/>
  <c r="AF126" i="1"/>
  <c r="AD127" i="1"/>
  <c r="AE127" i="1"/>
  <c r="AF127" i="1"/>
  <c r="AD128" i="1"/>
  <c r="AE128" i="1"/>
  <c r="AF128" i="1"/>
  <c r="AD129" i="1"/>
  <c r="AE129" i="1"/>
  <c r="AF129" i="1"/>
  <c r="AD130" i="1"/>
  <c r="AE130" i="1"/>
  <c r="AF130" i="1"/>
  <c r="AD131" i="1"/>
  <c r="AE131" i="1"/>
  <c r="AF131" i="1"/>
  <c r="AD132" i="1"/>
  <c r="AE132" i="1"/>
  <c r="AF132" i="1"/>
  <c r="AF13" i="1"/>
  <c r="AE13" i="1"/>
  <c r="AD13" i="1"/>
  <c r="A14" i="3"/>
  <c r="B135" i="1"/>
  <c r="I135" i="1"/>
  <c r="B136" i="1"/>
  <c r="B137" i="1"/>
  <c r="I137" i="1"/>
  <c r="B138" i="1"/>
  <c r="I138" i="1"/>
  <c r="B139" i="1"/>
  <c r="I139" i="1"/>
  <c r="B140" i="1"/>
  <c r="I140" i="1"/>
  <c r="B141" i="1"/>
  <c r="I141" i="1"/>
  <c r="B142" i="1"/>
  <c r="I142" i="1"/>
  <c r="B143" i="1"/>
  <c r="I143" i="1"/>
  <c r="B144" i="1"/>
  <c r="I144" i="1"/>
  <c r="B145" i="1"/>
  <c r="I145" i="1"/>
  <c r="B146" i="1"/>
  <c r="I146" i="1"/>
  <c r="B147" i="1"/>
  <c r="I147" i="1"/>
  <c r="B148" i="1"/>
  <c r="I148" i="1"/>
  <c r="B149" i="1"/>
  <c r="I149" i="1"/>
  <c r="B150" i="1"/>
  <c r="I150" i="1"/>
  <c r="B151" i="1"/>
  <c r="I151" i="1"/>
  <c r="B152" i="1"/>
  <c r="I152" i="1"/>
  <c r="B153" i="1"/>
  <c r="I153" i="1"/>
  <c r="B154" i="1"/>
  <c r="I154" i="1"/>
  <c r="B155" i="1"/>
  <c r="I155" i="1"/>
  <c r="B156" i="1"/>
  <c r="I156" i="1"/>
  <c r="B157" i="1"/>
  <c r="I157" i="1"/>
  <c r="B158" i="1"/>
  <c r="I158" i="1"/>
  <c r="B159" i="1"/>
  <c r="I159" i="1"/>
  <c r="B160" i="1"/>
  <c r="I160" i="1"/>
  <c r="B161" i="1"/>
  <c r="I161" i="1"/>
  <c r="B162" i="1"/>
  <c r="I162" i="1"/>
  <c r="B163" i="1"/>
  <c r="I163" i="1"/>
  <c r="B164" i="1"/>
  <c r="I164" i="1"/>
  <c r="B165" i="1"/>
  <c r="I165" i="1"/>
  <c r="B166" i="1"/>
  <c r="I166" i="1"/>
  <c r="B167" i="1"/>
  <c r="I167" i="1"/>
  <c r="B168" i="1"/>
  <c r="I168" i="1"/>
  <c r="I169" i="1"/>
  <c r="I170" i="1"/>
  <c r="B171" i="1"/>
  <c r="I171" i="1"/>
  <c r="B172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D4" i="3"/>
  <c r="E4" i="3"/>
  <c r="G4" i="3"/>
  <c r="H4" i="3"/>
  <c r="I4" i="3"/>
  <c r="J4" i="3"/>
  <c r="D5" i="3"/>
  <c r="E5" i="3"/>
  <c r="G5" i="3"/>
  <c r="H5" i="3"/>
  <c r="I5" i="3"/>
  <c r="J5" i="3"/>
  <c r="D6" i="3"/>
  <c r="E6" i="3"/>
  <c r="G6" i="3"/>
  <c r="H6" i="3"/>
  <c r="I6" i="3"/>
  <c r="J6" i="3"/>
  <c r="D7" i="3"/>
  <c r="E7" i="3"/>
  <c r="G7" i="3"/>
  <c r="H7" i="3"/>
  <c r="I7" i="3"/>
  <c r="J7" i="3"/>
  <c r="D8" i="3"/>
  <c r="E8" i="3"/>
  <c r="G8" i="3"/>
  <c r="H8" i="3"/>
  <c r="I8" i="3"/>
  <c r="J8" i="3"/>
  <c r="D9" i="3"/>
  <c r="E9" i="3"/>
  <c r="G9" i="3"/>
  <c r="H9" i="3"/>
  <c r="I9" i="3"/>
  <c r="J9" i="3"/>
  <c r="D10" i="3"/>
  <c r="E10" i="3"/>
  <c r="G10" i="3"/>
  <c r="H10" i="3"/>
  <c r="I10" i="3"/>
  <c r="J10" i="3"/>
  <c r="D11" i="3"/>
  <c r="E11" i="3"/>
  <c r="G11" i="3"/>
  <c r="H11" i="3"/>
  <c r="I11" i="3"/>
  <c r="J11" i="3"/>
  <c r="D12" i="3"/>
  <c r="E12" i="3"/>
  <c r="G12" i="3"/>
  <c r="H12" i="3"/>
  <c r="I12" i="3"/>
  <c r="J12" i="3"/>
  <c r="D13" i="3"/>
  <c r="E13" i="3"/>
  <c r="G13" i="3"/>
  <c r="H13" i="3"/>
  <c r="I13" i="3"/>
  <c r="J13" i="3"/>
  <c r="D14" i="3"/>
  <c r="E14" i="3"/>
  <c r="G14" i="3"/>
  <c r="H14" i="3"/>
  <c r="I14" i="3"/>
  <c r="J14" i="3"/>
  <c r="D15" i="3"/>
  <c r="E15" i="3"/>
  <c r="G15" i="3"/>
  <c r="H15" i="3"/>
  <c r="I15" i="3"/>
  <c r="J15" i="3"/>
  <c r="D16" i="3"/>
  <c r="E16" i="3"/>
  <c r="G16" i="3"/>
  <c r="H16" i="3"/>
  <c r="I16" i="3"/>
  <c r="J16" i="3"/>
  <c r="D17" i="3"/>
  <c r="E17" i="3"/>
  <c r="G17" i="3"/>
  <c r="H17" i="3"/>
  <c r="I17" i="3"/>
  <c r="J17" i="3"/>
  <c r="D18" i="3"/>
  <c r="E18" i="3"/>
  <c r="G18" i="3"/>
  <c r="H18" i="3"/>
  <c r="I18" i="3"/>
  <c r="J18" i="3"/>
  <c r="D19" i="3"/>
  <c r="E19" i="3"/>
  <c r="G19" i="3"/>
  <c r="H19" i="3"/>
  <c r="I19" i="3"/>
  <c r="J19" i="3"/>
  <c r="D20" i="3"/>
  <c r="E20" i="3"/>
  <c r="G20" i="3"/>
  <c r="H20" i="3"/>
  <c r="I20" i="3"/>
  <c r="J20" i="3"/>
  <c r="D21" i="3"/>
  <c r="E21" i="3"/>
  <c r="G21" i="3"/>
  <c r="H21" i="3"/>
  <c r="I21" i="3"/>
  <c r="J21" i="3"/>
  <c r="D22" i="3"/>
  <c r="E22" i="3"/>
  <c r="G22" i="3"/>
  <c r="H22" i="3"/>
  <c r="I22" i="3"/>
  <c r="J22" i="3"/>
  <c r="D23" i="3"/>
  <c r="E23" i="3"/>
  <c r="G23" i="3"/>
  <c r="H23" i="3"/>
  <c r="I23" i="3"/>
  <c r="J23" i="3"/>
  <c r="D24" i="3"/>
  <c r="E24" i="3"/>
  <c r="G24" i="3"/>
  <c r="H24" i="3"/>
  <c r="I24" i="3"/>
  <c r="J24" i="3"/>
  <c r="D25" i="3"/>
  <c r="E25" i="3"/>
  <c r="G25" i="3"/>
  <c r="H25" i="3"/>
  <c r="I25" i="3"/>
  <c r="J25" i="3"/>
  <c r="D26" i="3"/>
  <c r="E26" i="3"/>
  <c r="G26" i="3"/>
  <c r="H26" i="3"/>
  <c r="I26" i="3"/>
  <c r="J26" i="3"/>
  <c r="D27" i="3"/>
  <c r="E27" i="3"/>
  <c r="G27" i="3"/>
  <c r="H27" i="3"/>
  <c r="I27" i="3"/>
  <c r="J27" i="3"/>
  <c r="D28" i="3"/>
  <c r="E28" i="3"/>
  <c r="G28" i="3"/>
  <c r="H28" i="3"/>
  <c r="I28" i="3"/>
  <c r="J28" i="3"/>
  <c r="D29" i="3"/>
  <c r="E29" i="3"/>
  <c r="G29" i="3"/>
  <c r="H29" i="3"/>
  <c r="I29" i="3"/>
  <c r="J29" i="3"/>
  <c r="D30" i="3"/>
  <c r="E30" i="3"/>
  <c r="G30" i="3"/>
  <c r="H30" i="3"/>
  <c r="I30" i="3"/>
  <c r="J30" i="3"/>
  <c r="D31" i="3"/>
  <c r="E31" i="3"/>
  <c r="G31" i="3"/>
  <c r="H31" i="3"/>
  <c r="I31" i="3"/>
  <c r="J31" i="3"/>
  <c r="D32" i="3"/>
  <c r="E32" i="3"/>
  <c r="G32" i="3"/>
  <c r="H32" i="3"/>
  <c r="I32" i="3"/>
  <c r="J32" i="3"/>
  <c r="D33" i="3"/>
  <c r="E33" i="3"/>
  <c r="G33" i="3"/>
  <c r="H33" i="3"/>
  <c r="I33" i="3"/>
  <c r="J33" i="3"/>
  <c r="D34" i="3"/>
  <c r="E34" i="3"/>
  <c r="G34" i="3"/>
  <c r="H34" i="3"/>
  <c r="I34" i="3"/>
  <c r="J34" i="3"/>
  <c r="D35" i="3"/>
  <c r="E35" i="3"/>
  <c r="G35" i="3"/>
  <c r="H35" i="3"/>
  <c r="I35" i="3"/>
  <c r="J35" i="3"/>
  <c r="D36" i="3"/>
  <c r="E36" i="3"/>
  <c r="G36" i="3"/>
  <c r="H36" i="3"/>
  <c r="I36" i="3"/>
  <c r="J36" i="3"/>
  <c r="D37" i="3"/>
  <c r="E37" i="3"/>
  <c r="G37" i="3"/>
  <c r="H37" i="3"/>
  <c r="I37" i="3"/>
  <c r="J37" i="3"/>
  <c r="D38" i="3"/>
  <c r="E38" i="3"/>
  <c r="G38" i="3"/>
  <c r="H38" i="3"/>
  <c r="I38" i="3"/>
  <c r="J38" i="3"/>
  <c r="D39" i="3"/>
  <c r="E39" i="3"/>
  <c r="G39" i="3"/>
  <c r="H39" i="3"/>
  <c r="I39" i="3"/>
  <c r="J39" i="3"/>
  <c r="D40" i="3"/>
  <c r="E40" i="3"/>
  <c r="G40" i="3"/>
  <c r="H40" i="3"/>
  <c r="I40" i="3"/>
  <c r="J40" i="3"/>
  <c r="D41" i="3"/>
  <c r="E41" i="3"/>
  <c r="G41" i="3"/>
  <c r="H41" i="3"/>
  <c r="I41" i="3"/>
  <c r="J41" i="3"/>
  <c r="D42" i="3"/>
  <c r="E42" i="3"/>
  <c r="G42" i="3"/>
  <c r="H42" i="3"/>
  <c r="I42" i="3"/>
  <c r="J42" i="3"/>
  <c r="D43" i="3"/>
  <c r="E43" i="3"/>
  <c r="G43" i="3"/>
  <c r="H43" i="3"/>
  <c r="I43" i="3"/>
  <c r="J43" i="3"/>
  <c r="D44" i="3"/>
  <c r="E44" i="3"/>
  <c r="G44" i="3"/>
  <c r="H44" i="3"/>
  <c r="I44" i="3"/>
  <c r="J44" i="3"/>
  <c r="D45" i="3"/>
  <c r="E45" i="3"/>
  <c r="G45" i="3"/>
  <c r="H45" i="3"/>
  <c r="I45" i="3"/>
  <c r="J45" i="3"/>
  <c r="D46" i="3"/>
  <c r="E46" i="3"/>
  <c r="G46" i="3"/>
  <c r="H46" i="3"/>
  <c r="I46" i="3"/>
  <c r="J46" i="3"/>
  <c r="D47" i="3"/>
  <c r="E47" i="3"/>
  <c r="G47" i="3"/>
  <c r="H47" i="3"/>
  <c r="I47" i="3"/>
  <c r="J47" i="3"/>
  <c r="D48" i="3"/>
  <c r="E48" i="3"/>
  <c r="G48" i="3"/>
  <c r="H48" i="3"/>
  <c r="I48" i="3"/>
  <c r="J48" i="3"/>
  <c r="D49" i="3"/>
  <c r="E49" i="3"/>
  <c r="G49" i="3"/>
  <c r="H49" i="3"/>
  <c r="I49" i="3"/>
  <c r="J49" i="3"/>
  <c r="D50" i="3"/>
  <c r="E50" i="3"/>
  <c r="G50" i="3"/>
  <c r="H50" i="3"/>
  <c r="I50" i="3"/>
  <c r="J50" i="3"/>
  <c r="D51" i="3"/>
  <c r="E51" i="3"/>
  <c r="G51" i="3"/>
  <c r="H51" i="3"/>
  <c r="I51" i="3"/>
  <c r="J51" i="3"/>
  <c r="D52" i="3"/>
  <c r="E52" i="3"/>
  <c r="G52" i="3"/>
  <c r="H52" i="3"/>
  <c r="I52" i="3"/>
  <c r="J52" i="3"/>
  <c r="D53" i="3"/>
  <c r="E53" i="3"/>
  <c r="G53" i="3"/>
  <c r="H53" i="3"/>
  <c r="I53" i="3"/>
  <c r="J53" i="3"/>
  <c r="D54" i="3"/>
  <c r="E54" i="3"/>
  <c r="G54" i="3"/>
  <c r="H54" i="3"/>
  <c r="I54" i="3"/>
  <c r="J54" i="3"/>
  <c r="D55" i="3"/>
  <c r="E55" i="3"/>
  <c r="G55" i="3"/>
  <c r="H55" i="3"/>
  <c r="I55" i="3"/>
  <c r="J55" i="3"/>
  <c r="D56" i="3"/>
  <c r="E56" i="3"/>
  <c r="G56" i="3"/>
  <c r="H56" i="3"/>
  <c r="I56" i="3"/>
  <c r="J56" i="3"/>
  <c r="D57" i="3"/>
  <c r="E57" i="3"/>
  <c r="G57" i="3"/>
  <c r="H57" i="3"/>
  <c r="I57" i="3"/>
  <c r="J57" i="3"/>
  <c r="D58" i="3"/>
  <c r="E58" i="3"/>
  <c r="G58" i="3"/>
  <c r="H58" i="3"/>
  <c r="I58" i="3"/>
  <c r="J58" i="3"/>
  <c r="D59" i="3"/>
  <c r="E59" i="3"/>
  <c r="G59" i="3"/>
  <c r="H59" i="3"/>
  <c r="I59" i="3"/>
  <c r="J59" i="3"/>
  <c r="D60" i="3"/>
  <c r="E60" i="3"/>
  <c r="G60" i="3"/>
  <c r="H60" i="3"/>
  <c r="I60" i="3"/>
  <c r="J60" i="3"/>
  <c r="D61" i="3"/>
  <c r="E61" i="3"/>
  <c r="G61" i="3"/>
  <c r="H61" i="3"/>
  <c r="I61" i="3"/>
  <c r="J61" i="3"/>
  <c r="D62" i="3"/>
  <c r="E62" i="3"/>
  <c r="G62" i="3"/>
  <c r="H62" i="3"/>
  <c r="I62" i="3"/>
  <c r="J62" i="3"/>
  <c r="D63" i="3"/>
  <c r="E63" i="3"/>
  <c r="G63" i="3"/>
  <c r="H63" i="3"/>
  <c r="I63" i="3"/>
  <c r="J63" i="3"/>
  <c r="D64" i="3"/>
  <c r="E64" i="3"/>
  <c r="G64" i="3"/>
  <c r="H64" i="3"/>
  <c r="I64" i="3"/>
  <c r="J64" i="3"/>
  <c r="D65" i="3"/>
  <c r="E65" i="3"/>
  <c r="G65" i="3"/>
  <c r="H65" i="3"/>
  <c r="I65" i="3"/>
  <c r="J65" i="3"/>
  <c r="D66" i="3"/>
  <c r="E66" i="3"/>
  <c r="G66" i="3"/>
  <c r="H66" i="3"/>
  <c r="I66" i="3"/>
  <c r="J66" i="3"/>
  <c r="D67" i="3"/>
  <c r="E67" i="3"/>
  <c r="G67" i="3"/>
  <c r="H67" i="3"/>
  <c r="I67" i="3"/>
  <c r="J67" i="3"/>
  <c r="D68" i="3"/>
  <c r="E68" i="3"/>
  <c r="G68" i="3"/>
  <c r="H68" i="3"/>
  <c r="I68" i="3"/>
  <c r="J68" i="3"/>
  <c r="D69" i="3"/>
  <c r="E69" i="3"/>
  <c r="G69" i="3"/>
  <c r="H69" i="3"/>
  <c r="I69" i="3"/>
  <c r="J69" i="3"/>
  <c r="D70" i="3"/>
  <c r="E70" i="3"/>
  <c r="G70" i="3"/>
  <c r="H70" i="3"/>
  <c r="I70" i="3"/>
  <c r="J70" i="3"/>
  <c r="D71" i="3"/>
  <c r="E71" i="3"/>
  <c r="G71" i="3"/>
  <c r="H71" i="3"/>
  <c r="I71" i="3"/>
  <c r="J71" i="3"/>
  <c r="D72" i="3"/>
  <c r="E72" i="3"/>
  <c r="G72" i="3"/>
  <c r="H72" i="3"/>
  <c r="I72" i="3"/>
  <c r="J72" i="3"/>
  <c r="D73" i="3"/>
  <c r="E73" i="3"/>
  <c r="G73" i="3"/>
  <c r="H73" i="3"/>
  <c r="I73" i="3"/>
  <c r="J73" i="3"/>
  <c r="D74" i="3"/>
  <c r="E74" i="3"/>
  <c r="G74" i="3"/>
  <c r="H74" i="3"/>
  <c r="I74" i="3"/>
  <c r="J74" i="3"/>
  <c r="D75" i="3"/>
  <c r="E75" i="3"/>
  <c r="G75" i="3"/>
  <c r="H75" i="3"/>
  <c r="I75" i="3"/>
  <c r="J75" i="3"/>
  <c r="D76" i="3"/>
  <c r="E76" i="3"/>
  <c r="G76" i="3"/>
  <c r="H76" i="3"/>
  <c r="I76" i="3"/>
  <c r="J76" i="3"/>
  <c r="D77" i="3"/>
  <c r="E77" i="3"/>
  <c r="G77" i="3"/>
  <c r="H77" i="3"/>
  <c r="I77" i="3"/>
  <c r="J77" i="3"/>
  <c r="D78" i="3"/>
  <c r="E78" i="3"/>
  <c r="G78" i="3"/>
  <c r="H78" i="3"/>
  <c r="I78" i="3"/>
  <c r="J78" i="3"/>
  <c r="D79" i="3"/>
  <c r="E79" i="3"/>
  <c r="G79" i="3"/>
  <c r="H79" i="3"/>
  <c r="I79" i="3"/>
  <c r="J79" i="3"/>
  <c r="D80" i="3"/>
  <c r="E80" i="3"/>
  <c r="G80" i="3"/>
  <c r="H80" i="3"/>
  <c r="I80" i="3"/>
  <c r="J80" i="3"/>
  <c r="D81" i="3"/>
  <c r="E81" i="3"/>
  <c r="G81" i="3"/>
  <c r="H81" i="3"/>
  <c r="I81" i="3"/>
  <c r="J81" i="3"/>
  <c r="D82" i="3"/>
  <c r="E82" i="3"/>
  <c r="G82" i="3"/>
  <c r="H82" i="3"/>
  <c r="I82" i="3"/>
  <c r="J82" i="3"/>
  <c r="D83" i="3"/>
  <c r="E83" i="3"/>
  <c r="G83" i="3"/>
  <c r="H83" i="3"/>
  <c r="I83" i="3"/>
  <c r="J83" i="3"/>
  <c r="D84" i="3"/>
  <c r="E84" i="3"/>
  <c r="G84" i="3"/>
  <c r="H84" i="3"/>
  <c r="I84" i="3"/>
  <c r="J84" i="3"/>
  <c r="D85" i="3"/>
  <c r="E85" i="3"/>
  <c r="G85" i="3"/>
  <c r="H85" i="3"/>
  <c r="I85" i="3"/>
  <c r="J85" i="3"/>
  <c r="D86" i="3"/>
  <c r="E86" i="3"/>
  <c r="G86" i="3"/>
  <c r="H86" i="3"/>
  <c r="I86" i="3"/>
  <c r="J86" i="3"/>
  <c r="D87" i="3"/>
  <c r="E87" i="3"/>
  <c r="G87" i="3"/>
  <c r="H87" i="3"/>
  <c r="I87" i="3"/>
  <c r="J87" i="3"/>
  <c r="D88" i="3"/>
  <c r="E88" i="3"/>
  <c r="G88" i="3"/>
  <c r="H88" i="3"/>
  <c r="I88" i="3"/>
  <c r="J88" i="3"/>
  <c r="D89" i="3"/>
  <c r="E89" i="3"/>
  <c r="G89" i="3"/>
  <c r="H89" i="3"/>
  <c r="I89" i="3"/>
  <c r="J89" i="3"/>
  <c r="D90" i="3"/>
  <c r="E90" i="3"/>
  <c r="G90" i="3"/>
  <c r="H90" i="3"/>
  <c r="I90" i="3"/>
  <c r="J90" i="3"/>
  <c r="D91" i="3"/>
  <c r="E91" i="3"/>
  <c r="G91" i="3"/>
  <c r="H91" i="3"/>
  <c r="I91" i="3"/>
  <c r="J91" i="3"/>
  <c r="D92" i="3"/>
  <c r="E92" i="3"/>
  <c r="G92" i="3"/>
  <c r="H92" i="3"/>
  <c r="I92" i="3"/>
  <c r="J92" i="3"/>
  <c r="D93" i="3"/>
  <c r="E93" i="3"/>
  <c r="G93" i="3"/>
  <c r="H93" i="3"/>
  <c r="I93" i="3"/>
  <c r="J93" i="3"/>
  <c r="D94" i="3"/>
  <c r="E94" i="3"/>
  <c r="G94" i="3"/>
  <c r="H94" i="3"/>
  <c r="I94" i="3"/>
  <c r="J94" i="3"/>
  <c r="D95" i="3"/>
  <c r="E95" i="3"/>
  <c r="G95" i="3"/>
  <c r="H95" i="3"/>
  <c r="I95" i="3"/>
  <c r="J95" i="3"/>
  <c r="D96" i="3"/>
  <c r="E96" i="3"/>
  <c r="G96" i="3"/>
  <c r="H96" i="3"/>
  <c r="I96" i="3"/>
  <c r="J96" i="3"/>
  <c r="D97" i="3"/>
  <c r="E97" i="3"/>
  <c r="G97" i="3"/>
  <c r="H97" i="3"/>
  <c r="I97" i="3"/>
  <c r="J97" i="3"/>
  <c r="D98" i="3"/>
  <c r="E98" i="3"/>
  <c r="G98" i="3"/>
  <c r="H98" i="3"/>
  <c r="I98" i="3"/>
  <c r="J98" i="3"/>
  <c r="D99" i="3"/>
  <c r="E99" i="3"/>
  <c r="G99" i="3"/>
  <c r="H99" i="3"/>
  <c r="I99" i="3"/>
  <c r="J99" i="3"/>
  <c r="D100" i="3"/>
  <c r="E100" i="3"/>
  <c r="G100" i="3"/>
  <c r="H100" i="3"/>
  <c r="I100" i="3"/>
  <c r="J100" i="3"/>
  <c r="D101" i="3"/>
  <c r="E101" i="3"/>
  <c r="G101" i="3"/>
  <c r="H101" i="3"/>
  <c r="I101" i="3"/>
  <c r="J101" i="3"/>
  <c r="D102" i="3"/>
  <c r="E102" i="3"/>
  <c r="G102" i="3"/>
  <c r="H102" i="3"/>
  <c r="I102" i="3"/>
  <c r="J102" i="3"/>
  <c r="D103" i="3"/>
  <c r="E103" i="3"/>
  <c r="G103" i="3"/>
  <c r="H103" i="3"/>
  <c r="I103" i="3"/>
  <c r="J103" i="3"/>
  <c r="D104" i="3"/>
  <c r="E104" i="3"/>
  <c r="G104" i="3"/>
  <c r="H104" i="3"/>
  <c r="I104" i="3"/>
  <c r="J104" i="3"/>
  <c r="D105" i="3"/>
  <c r="E105" i="3"/>
  <c r="G105" i="3"/>
  <c r="H105" i="3"/>
  <c r="I105" i="3"/>
  <c r="J105" i="3"/>
  <c r="D106" i="3"/>
  <c r="E106" i="3"/>
  <c r="G106" i="3"/>
  <c r="H106" i="3"/>
  <c r="I106" i="3"/>
  <c r="J106" i="3"/>
  <c r="D107" i="3"/>
  <c r="E107" i="3"/>
  <c r="G107" i="3"/>
  <c r="H107" i="3"/>
  <c r="I107" i="3"/>
  <c r="J107" i="3"/>
  <c r="D108" i="3"/>
  <c r="E108" i="3"/>
  <c r="G108" i="3"/>
  <c r="H108" i="3"/>
  <c r="I108" i="3"/>
  <c r="J108" i="3"/>
  <c r="D109" i="3"/>
  <c r="E109" i="3"/>
  <c r="G109" i="3"/>
  <c r="H109" i="3"/>
  <c r="I109" i="3"/>
  <c r="J109" i="3"/>
  <c r="D110" i="3"/>
  <c r="E110" i="3"/>
  <c r="G110" i="3"/>
  <c r="H110" i="3"/>
  <c r="I110" i="3"/>
  <c r="J110" i="3"/>
  <c r="D111" i="3"/>
  <c r="E111" i="3"/>
  <c r="G111" i="3"/>
  <c r="H111" i="3"/>
  <c r="I111" i="3"/>
  <c r="J111" i="3"/>
  <c r="D112" i="3"/>
  <c r="E112" i="3"/>
  <c r="G112" i="3"/>
  <c r="H112" i="3"/>
  <c r="I112" i="3"/>
  <c r="J112" i="3"/>
  <c r="D113" i="3"/>
  <c r="E113" i="3"/>
  <c r="G113" i="3"/>
  <c r="H113" i="3"/>
  <c r="I113" i="3"/>
  <c r="J113" i="3"/>
  <c r="D114" i="3"/>
  <c r="E114" i="3"/>
  <c r="G114" i="3"/>
  <c r="H114" i="3"/>
  <c r="I114" i="3"/>
  <c r="J114" i="3"/>
  <c r="D115" i="3"/>
  <c r="E115" i="3"/>
  <c r="G115" i="3"/>
  <c r="H115" i="3"/>
  <c r="I115" i="3"/>
  <c r="J115" i="3"/>
  <c r="D116" i="3"/>
  <c r="E116" i="3"/>
  <c r="G116" i="3"/>
  <c r="H116" i="3"/>
  <c r="I116" i="3"/>
  <c r="J116" i="3"/>
  <c r="D117" i="3"/>
  <c r="E117" i="3"/>
  <c r="G117" i="3"/>
  <c r="H117" i="3"/>
  <c r="I117" i="3"/>
  <c r="J117" i="3"/>
  <c r="D118" i="3"/>
  <c r="E118" i="3"/>
  <c r="G118" i="3"/>
  <c r="H118" i="3"/>
  <c r="I118" i="3"/>
  <c r="J118" i="3"/>
  <c r="D119" i="3"/>
  <c r="E119" i="3"/>
  <c r="G119" i="3"/>
  <c r="H119" i="3"/>
  <c r="I119" i="3"/>
  <c r="J119" i="3"/>
  <c r="D120" i="3"/>
  <c r="E120" i="3"/>
  <c r="G120" i="3"/>
  <c r="H120" i="3"/>
  <c r="I120" i="3"/>
  <c r="J120" i="3"/>
  <c r="I134" i="1"/>
  <c r="A122" i="3"/>
  <c r="J122" i="3"/>
  <c r="I122" i="3"/>
  <c r="H122" i="3"/>
  <c r="G122" i="3"/>
  <c r="E122" i="3"/>
  <c r="D122" i="3"/>
  <c r="J121" i="3"/>
  <c r="I121" i="3"/>
  <c r="H121" i="3"/>
  <c r="G121" i="3"/>
  <c r="E121" i="3"/>
  <c r="D121" i="3"/>
  <c r="H3" i="3"/>
  <c r="D3" i="3"/>
  <c r="E3" i="3"/>
  <c r="G3" i="3"/>
  <c r="J3" i="3"/>
  <c r="I3" i="3"/>
  <c r="Y20" i="1"/>
  <c r="Y23" i="1"/>
  <c r="Y18" i="1"/>
  <c r="Y22" i="1"/>
  <c r="Y19" i="1"/>
  <c r="A119" i="3"/>
  <c r="A26" i="3"/>
  <c r="AG13" i="1" l="1"/>
  <c r="U4" i="1"/>
  <c r="W4" i="1" s="1"/>
  <c r="U5" i="1"/>
  <c r="A4" i="3"/>
  <c r="U6" i="1"/>
  <c r="A6" i="3"/>
  <c r="A5" i="3"/>
  <c r="AG129" i="1"/>
  <c r="AG125" i="1"/>
  <c r="AG121" i="1"/>
  <c r="AG117" i="1"/>
  <c r="AG113" i="1"/>
  <c r="AG109" i="1"/>
  <c r="AG104" i="1"/>
  <c r="AG77" i="1"/>
  <c r="AG73" i="1"/>
  <c r="AG69" i="1"/>
  <c r="AG65" i="1"/>
  <c r="AG61" i="1"/>
  <c r="AG57" i="1"/>
  <c r="AG53" i="1"/>
  <c r="AG49" i="1"/>
  <c r="AG45" i="1"/>
  <c r="AG41" i="1"/>
  <c r="AG37" i="1"/>
  <c r="AG33" i="1"/>
  <c r="AG29" i="1"/>
  <c r="AG25" i="1"/>
  <c r="AG22" i="1"/>
  <c r="AG21" i="1"/>
  <c r="AG19" i="1"/>
  <c r="AG131" i="1"/>
  <c r="AG127" i="1"/>
  <c r="AG123" i="1"/>
  <c r="AG119" i="1"/>
  <c r="AG115" i="1"/>
  <c r="AG111" i="1"/>
  <c r="AG107" i="1"/>
  <c r="AG79" i="1"/>
  <c r="AG75" i="1"/>
  <c r="AG71" i="1"/>
  <c r="AG67" i="1"/>
  <c r="AG63" i="1"/>
  <c r="AG59" i="1"/>
  <c r="AG55" i="1"/>
  <c r="AG47" i="1"/>
  <c r="AG43" i="1"/>
  <c r="AG39" i="1"/>
  <c r="AG31" i="1"/>
  <c r="AG27" i="1"/>
  <c r="AG18" i="1"/>
  <c r="AG101" i="1"/>
  <c r="AG91" i="1"/>
  <c r="AG51" i="1"/>
  <c r="AG85" i="1"/>
  <c r="AG23" i="1"/>
  <c r="A92" i="3"/>
  <c r="A8" i="3"/>
  <c r="A90" i="3"/>
  <c r="AG35" i="1"/>
  <c r="A56" i="3"/>
  <c r="A88" i="3"/>
  <c r="A12" i="3"/>
  <c r="A84" i="3"/>
  <c r="A46" i="3"/>
  <c r="A80" i="3"/>
  <c r="A64" i="3"/>
  <c r="A24" i="3"/>
  <c r="A70" i="3"/>
  <c r="A28" i="3"/>
  <c r="AG99" i="1"/>
  <c r="AG93" i="1"/>
  <c r="AG83" i="1"/>
  <c r="A37" i="3"/>
  <c r="A23" i="3"/>
  <c r="AG16" i="1"/>
  <c r="Y16" i="1" s="1"/>
  <c r="A117" i="3"/>
  <c r="A77" i="3"/>
  <c r="A85" i="3"/>
  <c r="A7" i="3"/>
  <c r="A11" i="3"/>
  <c r="A101" i="3"/>
  <c r="A91" i="3"/>
  <c r="A93" i="3"/>
  <c r="A107" i="3"/>
  <c r="A83" i="3"/>
  <c r="A35" i="3"/>
  <c r="A86" i="3"/>
  <c r="A19" i="3"/>
  <c r="A102" i="3"/>
  <c r="AG105" i="1"/>
  <c r="AG103" i="1"/>
  <c r="AG95" i="1"/>
  <c r="AG87" i="1"/>
  <c r="A112" i="3"/>
  <c r="A29" i="3"/>
  <c r="AG132" i="1"/>
  <c r="AG130" i="1"/>
  <c r="AG128" i="1"/>
  <c r="AG126" i="1"/>
  <c r="AG124" i="1"/>
  <c r="AG122" i="1"/>
  <c r="AG120" i="1"/>
  <c r="AG118" i="1"/>
  <c r="AG116" i="1"/>
  <c r="AG114" i="1"/>
  <c r="AG112" i="1"/>
  <c r="AG110" i="1"/>
  <c r="AG108" i="1"/>
  <c r="AG106" i="1"/>
  <c r="AG102" i="1"/>
  <c r="AG100" i="1"/>
  <c r="AG98" i="1"/>
  <c r="AG97" i="1"/>
  <c r="AG96" i="1"/>
  <c r="AG94" i="1"/>
  <c r="AG92" i="1"/>
  <c r="AG90" i="1"/>
  <c r="AG89" i="1"/>
  <c r="AG88" i="1"/>
  <c r="AG86" i="1"/>
  <c r="AG84" i="1"/>
  <c r="AG82" i="1"/>
  <c r="AG81" i="1"/>
  <c r="AG80" i="1"/>
  <c r="AG78" i="1"/>
  <c r="AG76" i="1"/>
  <c r="AG74" i="1"/>
  <c r="AG72" i="1"/>
  <c r="AG70" i="1"/>
  <c r="AG68" i="1"/>
  <c r="AG66" i="1"/>
  <c r="AG64" i="1"/>
  <c r="AG62" i="1"/>
  <c r="AG60" i="1"/>
  <c r="AG58" i="1"/>
  <c r="AG56" i="1"/>
  <c r="AG54" i="1"/>
  <c r="AG52" i="1"/>
  <c r="AG50" i="1"/>
  <c r="AG48" i="1"/>
  <c r="AG46" i="1"/>
  <c r="AG44" i="1"/>
  <c r="AG42" i="1"/>
  <c r="AG40" i="1"/>
  <c r="AG38" i="1"/>
  <c r="AG36" i="1"/>
  <c r="AG34" i="1"/>
  <c r="AG32" i="1"/>
  <c r="AG30" i="1"/>
  <c r="AG28" i="1"/>
  <c r="AG26" i="1"/>
  <c r="AG24" i="1"/>
  <c r="AG20" i="1"/>
  <c r="AG17" i="1"/>
  <c r="Y17" i="1" s="1"/>
  <c r="AG15" i="1"/>
  <c r="Y15" i="1" s="1"/>
  <c r="AG14" i="1"/>
  <c r="A103" i="3"/>
  <c r="A100" i="3"/>
  <c r="A121" i="3"/>
  <c r="A109" i="3"/>
  <c r="A118" i="3"/>
  <c r="A89" i="3"/>
  <c r="A71" i="3"/>
  <c r="A55" i="3"/>
  <c r="A3" i="3"/>
  <c r="A116" i="3"/>
  <c r="A114" i="3"/>
  <c r="A50" i="3"/>
  <c r="A41" i="3"/>
  <c r="A58" i="3"/>
  <c r="A10" i="3"/>
  <c r="A9" i="3"/>
  <c r="A47" i="3"/>
  <c r="A87" i="3"/>
  <c r="A97" i="3"/>
  <c r="A33" i="3"/>
  <c r="A25" i="3"/>
  <c r="T5" i="1" l="1"/>
  <c r="W5" i="1" s="1"/>
  <c r="Y14" i="1"/>
  <c r="Y13" i="1"/>
  <c r="T6" i="1" l="1"/>
  <c r="W6" i="1" s="1"/>
  <c r="U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HAA</author>
  </authors>
  <commentList>
    <comment ref="D4" authorId="0" shapeId="0" xr:uid="{7D3575FC-6805-4EFC-B77F-FCDE6BD74011}">
      <text>
        <r>
          <rPr>
            <b/>
            <sz val="9"/>
            <color indexed="81"/>
            <rFont val="MS P ゴシック"/>
            <family val="3"/>
            <charset val="128"/>
          </rPr>
          <t>「検索」をクリックしてください。
一覧表にない場合は「空欄」のままにしておいてください。</t>
        </r>
      </text>
    </comment>
  </commentList>
</comments>
</file>

<file path=xl/sharedStrings.xml><?xml version="1.0" encoding="utf-8"?>
<sst xmlns="http://schemas.openxmlformats.org/spreadsheetml/2006/main" count="352" uniqueCount="342">
  <si>
    <t>№</t>
    <phoneticPr fontId="3"/>
  </si>
  <si>
    <t>性別</t>
    <rPh sb="0" eb="2">
      <t>セイベツ</t>
    </rPh>
    <phoneticPr fontId="3"/>
  </si>
  <si>
    <t>手動</t>
    <rPh sb="0" eb="2">
      <t>シュドウ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</si>
  <si>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</si>
  <si>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</si>
  <si>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分</t>
    <rPh sb="0" eb="1">
      <t>フン</t>
    </rPh>
    <phoneticPr fontId="3"/>
  </si>
  <si>
    <t>秒
ｍ</t>
    <rPh sb="0" eb="1">
      <t>ビョウ</t>
    </rPh>
    <phoneticPr fontId="3"/>
  </si>
  <si>
    <t>兵庫</t>
  </si>
  <si>
    <t>DB</t>
    <phoneticPr fontId="3"/>
  </si>
  <si>
    <t>N1</t>
    <phoneticPr fontId="3"/>
  </si>
  <si>
    <t>N2</t>
    <phoneticPr fontId="3"/>
  </si>
  <si>
    <t>SX</t>
    <phoneticPr fontId="3"/>
  </si>
  <si>
    <t>KC</t>
    <phoneticPr fontId="3"/>
  </si>
  <si>
    <t>MC</t>
    <phoneticPr fontId="3"/>
  </si>
  <si>
    <t>ZK</t>
    <phoneticPr fontId="3"/>
  </si>
  <si>
    <t>S1</t>
    <phoneticPr fontId="3"/>
  </si>
  <si>
    <t>S2</t>
    <phoneticPr fontId="3"/>
  </si>
  <si>
    <t>S3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</si>
  <si>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</si>
  <si>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</si>
  <si>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手</t>
    <rPh sb="0" eb="1">
      <t>テ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</si>
  <si>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</si>
  <si>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</si>
  <si>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</si>
  <si>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</si>
  <si>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</si>
  <si>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</si>
  <si>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</si>
  <si>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</si>
  <si>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</si>
  <si>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</si>
  <si>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</si>
  <si>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</si>
  <si>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</si>
  <si>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</si>
  <si>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</si>
  <si>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</si>
  <si>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</si>
  <si>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</si>
  <si>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</si>
  <si>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</si>
  <si>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</si>
  <si>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</si>
  <si>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</si>
  <si>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</si>
  <si>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</si>
  <si>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</si>
  <si>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</si>
  <si>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</si>
  <si>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</si>
  <si>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</si>
  <si>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</si>
  <si>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</si>
  <si>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</si>
  <si>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</si>
  <si>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</si>
  <si>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</si>
  <si>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</si>
  <si>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</si>
  <si>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</si>
  <si>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</si>
  <si>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</si>
  <si>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</si>
  <si>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</si>
  <si>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</si>
  <si>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</si>
  <si>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</si>
  <si>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登録
府県</t>
    <rPh sb="0" eb="1">
      <t>ノボル</t>
    </rPh>
    <rPh sb="1" eb="2">
      <t>ロク</t>
    </rPh>
    <rPh sb="3" eb="5">
      <t>フケン</t>
    </rPh>
    <phoneticPr fontId="3"/>
  </si>
  <si>
    <t>M1</t>
  </si>
  <si>
    <t>M2</t>
  </si>
  <si>
    <t>D1</t>
  </si>
  <si>
    <t>D2</t>
  </si>
  <si>
    <t>D3</t>
  </si>
  <si>
    <t>100ｍ</t>
  </si>
  <si>
    <t>00200 0</t>
  </si>
  <si>
    <t>200ｍ</t>
  </si>
  <si>
    <t>00300 0</t>
  </si>
  <si>
    <t>400ｍ</t>
  </si>
  <si>
    <t>00500 0</t>
  </si>
  <si>
    <t>800ｍ</t>
  </si>
  <si>
    <t>00600 0</t>
  </si>
  <si>
    <t>1500ｍ</t>
  </si>
  <si>
    <t>00800 0</t>
  </si>
  <si>
    <t>01100 0</t>
  </si>
  <si>
    <t>03400 0</t>
  </si>
  <si>
    <t>04400 0</t>
  </si>
  <si>
    <t>03700 0</t>
  </si>
  <si>
    <t>04600 0</t>
  </si>
  <si>
    <t>05300 0</t>
  </si>
  <si>
    <t>07100 0</t>
  </si>
  <si>
    <t>07200 0</t>
  </si>
  <si>
    <t>07300 0</t>
  </si>
  <si>
    <t>07400 0</t>
  </si>
  <si>
    <t>08100 0</t>
  </si>
  <si>
    <t>08400 0</t>
  </si>
  <si>
    <t>08600 0</t>
  </si>
  <si>
    <t>08800 0</t>
  </si>
  <si>
    <t>08900 0</t>
  </si>
  <si>
    <t>09400 0</t>
  </si>
  <si>
    <t>09200 0</t>
  </si>
  <si>
    <t>09300 0</t>
  </si>
  <si>
    <t>プロ</t>
  </si>
  <si>
    <t>数</t>
    <rPh sb="0" eb="1">
      <t>カズ</t>
    </rPh>
    <phoneticPr fontId="3"/>
  </si>
  <si>
    <t>単価</t>
    <rPh sb="0" eb="2">
      <t>タンカ</t>
    </rPh>
    <phoneticPr fontId="3"/>
  </si>
  <si>
    <t>金額小計</t>
    <rPh sb="0" eb="2">
      <t>キンガク</t>
    </rPh>
    <rPh sb="2" eb="4">
      <t>ショウケイ</t>
    </rPh>
    <phoneticPr fontId="3"/>
  </si>
  <si>
    <t>団体区分を選んでください：</t>
    <rPh sb="0" eb="2">
      <t>ダンタイ</t>
    </rPh>
    <rPh sb="2" eb="4">
      <t>クブン</t>
    </rPh>
    <rPh sb="5" eb="6">
      <t>エラ</t>
    </rPh>
    <phoneticPr fontId="3"/>
  </si>
  <si>
    <t>個人（県内）</t>
    <rPh sb="0" eb="2">
      <t>コジン</t>
    </rPh>
    <rPh sb="3" eb="5">
      <t>ケンナイ</t>
    </rPh>
    <phoneticPr fontId="3"/>
  </si>
  <si>
    <t>個人（県外）</t>
    <rPh sb="0" eb="2">
      <t>コジン</t>
    </rPh>
    <rPh sb="3" eb="5">
      <t>ケンガイ</t>
    </rPh>
    <phoneticPr fontId="3"/>
  </si>
  <si>
    <t>08701 0</t>
    <phoneticPr fontId="3"/>
  </si>
  <si>
    <t>個人種目１</t>
    <rPh sb="0" eb="2">
      <t>コジン</t>
    </rPh>
    <rPh sb="2" eb="4">
      <t>シュモク</t>
    </rPh>
    <phoneticPr fontId="3"/>
  </si>
  <si>
    <t>3000ｍ（女Ａ）</t>
    <rPh sb="6" eb="7">
      <t>オンナ</t>
    </rPh>
    <phoneticPr fontId="3"/>
  </si>
  <si>
    <t>01001 0</t>
    <phoneticPr fontId="3"/>
  </si>
  <si>
    <t>緊急連絡先：</t>
    <rPh sb="0" eb="2">
      <t>キンキュウ</t>
    </rPh>
    <rPh sb="2" eb="5">
      <t>レンラクサキ</t>
    </rPh>
    <phoneticPr fontId="3"/>
  </si>
  <si>
    <t>円盤（男少共）</t>
    <rPh sb="0" eb="2">
      <t>エンバン</t>
    </rPh>
    <rPh sb="3" eb="4">
      <t>オトコ</t>
    </rPh>
    <rPh sb="4" eb="5">
      <t>ショウ</t>
    </rPh>
    <rPh sb="5" eb="6">
      <t>トモ</t>
    </rPh>
    <phoneticPr fontId="3"/>
  </si>
  <si>
    <t>●</t>
    <phoneticPr fontId="3"/>
  </si>
  <si>
    <t>ﾅﾝﾊﾞｰｶｰﾄﾞ
(中学5桁)</t>
    <rPh sb="11" eb="13">
      <t>チュウガク</t>
    </rPh>
    <rPh sb="14" eb="15">
      <t>ケタ</t>
    </rPh>
    <phoneticPr fontId="3"/>
  </si>
  <si>
    <t>ﾊﾝﾏｰ（男Ａ）</t>
    <rPh sb="5" eb="6">
      <t>オトコ</t>
    </rPh>
    <phoneticPr fontId="3"/>
  </si>
  <si>
    <t>09101 0</t>
    <phoneticPr fontId="3"/>
  </si>
  <si>
    <t>ﾌﾘｶﾞﾅ(性)</t>
    <rPh sb="6" eb="7">
      <t>セイ</t>
    </rPh>
    <phoneticPr fontId="3"/>
  </si>
  <si>
    <t>ﾌﾘｶﾞﾅ(名)</t>
    <rPh sb="6" eb="7">
      <t>メイ</t>
    </rPh>
    <phoneticPr fontId="3"/>
  </si>
  <si>
    <t>合計金額</t>
    <rPh sb="0" eb="2">
      <t>ゴウケイ</t>
    </rPh>
    <rPh sb="2" eb="4">
      <t>キンガク</t>
    </rPh>
    <phoneticPr fontId="3"/>
  </si>
  <si>
    <t>プログラム冊数：</t>
    <rPh sb="5" eb="7">
      <t>サッスウ</t>
    </rPh>
    <phoneticPr fontId="3"/>
  </si>
  <si>
    <t>個人</t>
    <rPh sb="0" eb="2">
      <t>コジン</t>
    </rPh>
    <phoneticPr fontId="3"/>
  </si>
  <si>
    <t>混成カウント</t>
    <rPh sb="0" eb="2">
      <t>コンセイ</t>
    </rPh>
    <phoneticPr fontId="3"/>
  </si>
  <si>
    <r>
      <rPr>
        <sz val="6"/>
        <rFont val="ＭＳ Ｐゴシック"/>
        <family val="3"/>
        <charset val="128"/>
      </rPr>
      <t>1/100</t>
    </r>
    <r>
      <rPr>
        <sz val="9"/>
        <rFont val="ＭＳ Ｐゴシック"/>
        <family val="3"/>
        <charset val="128"/>
      </rPr>
      <t xml:space="preserve">
cm</t>
    </r>
    <phoneticPr fontId="3"/>
  </si>
  <si>
    <t>県内個人</t>
    <rPh sb="0" eb="2">
      <t>ケンナイ</t>
    </rPh>
    <rPh sb="2" eb="4">
      <t>コジン</t>
    </rPh>
    <phoneticPr fontId="3"/>
  </si>
  <si>
    <t>県外個人</t>
    <rPh sb="0" eb="2">
      <t>ケンガイ</t>
    </rPh>
    <rPh sb="2" eb="4">
      <t>コジン</t>
    </rPh>
    <phoneticPr fontId="3"/>
  </si>
  <si>
    <t>選択して下さい</t>
    <rPh sb="0" eb="2">
      <t>センタク</t>
    </rPh>
    <rPh sb="4" eb="5">
      <t>クダ</t>
    </rPh>
    <phoneticPr fontId="3"/>
  </si>
  <si>
    <t>１　団体情報</t>
    <rPh sb="2" eb="4">
      <t>ダンタイ</t>
    </rPh>
    <rPh sb="4" eb="6">
      <t>ジョウホウ</t>
    </rPh>
    <phoneticPr fontId="3"/>
  </si>
  <si>
    <t>参加料等（自動計算）</t>
    <rPh sb="0" eb="3">
      <t>サンカリョウ</t>
    </rPh>
    <rPh sb="3" eb="4">
      <t>トウ</t>
    </rPh>
    <rPh sb="5" eb="7">
      <t>ジドウ</t>
    </rPh>
    <rPh sb="7" eb="9">
      <t>ケイサン</t>
    </rPh>
    <phoneticPr fontId="3"/>
  </si>
  <si>
    <t>プロ</t>
    <phoneticPr fontId="3"/>
  </si>
  <si>
    <t>個人種目２</t>
    <rPh sb="0" eb="2">
      <t>コジン</t>
    </rPh>
    <rPh sb="2" eb="4">
      <t>シュモク</t>
    </rPh>
    <phoneticPr fontId="3"/>
  </si>
  <si>
    <t>学年</t>
    <rPh sb="0" eb="2">
      <t>ガクネン</t>
    </rPh>
    <phoneticPr fontId="3"/>
  </si>
  <si>
    <t>２　選手・出場種目情報</t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</si>
  <si>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2</t>
    <phoneticPr fontId="3"/>
  </si>
  <si>
    <t>3</t>
    <phoneticPr fontId="3"/>
  </si>
  <si>
    <t>4</t>
    <phoneticPr fontId="3"/>
  </si>
  <si>
    <t>M1</t>
    <phoneticPr fontId="3"/>
  </si>
  <si>
    <t>M2</t>
    <phoneticPr fontId="3"/>
  </si>
  <si>
    <t>5</t>
    <phoneticPr fontId="3"/>
  </si>
  <si>
    <t>6</t>
    <phoneticPr fontId="3"/>
  </si>
  <si>
    <t>D1</t>
    <phoneticPr fontId="3"/>
  </si>
  <si>
    <t>D2</t>
    <phoneticPr fontId="3"/>
  </si>
  <si>
    <t>D3</t>
    <phoneticPr fontId="3"/>
  </si>
  <si>
    <t>01000 0</t>
  </si>
  <si>
    <t>08204 0</t>
  </si>
  <si>
    <t>08704 0</t>
  </si>
  <si>
    <t>09104 0</t>
  </si>
  <si>
    <t>3000ｍ（女子）</t>
    <rPh sb="6" eb="8">
      <t>ジョシ</t>
    </rPh>
    <phoneticPr fontId="2"/>
  </si>
  <si>
    <t>110ｍＨ（男子）</t>
    <rPh sb="6" eb="8">
      <t>ダンシ</t>
    </rPh>
    <phoneticPr fontId="2"/>
  </si>
  <si>
    <t>100ｍＨ(女子）</t>
    <rPh sb="6" eb="8">
      <t>ジョシ</t>
    </rPh>
    <phoneticPr fontId="2"/>
  </si>
  <si>
    <t>400ｍＨ（男子）</t>
    <rPh sb="6" eb="8">
      <t>ダンシ</t>
    </rPh>
    <phoneticPr fontId="2"/>
  </si>
  <si>
    <t>400ｍＨ（女子）</t>
    <rPh sb="6" eb="8">
      <t>ジョシ</t>
    </rPh>
    <phoneticPr fontId="2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</si>
  <si>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</si>
  <si>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</si>
  <si>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</si>
  <si>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</si>
  <si>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砲丸投（一般男子）</t>
    <rPh sb="0" eb="3">
      <t>ホウガンナ</t>
    </rPh>
    <rPh sb="4" eb="6">
      <t>イッパン</t>
    </rPh>
    <rPh sb="6" eb="8">
      <t>ダンシ</t>
    </rPh>
    <phoneticPr fontId="2"/>
  </si>
  <si>
    <t>砲丸投（高校男子）</t>
    <rPh sb="0" eb="3">
      <t>ホウガンナ</t>
    </rPh>
    <rPh sb="4" eb="6">
      <t>コウコウ</t>
    </rPh>
    <rPh sb="6" eb="8">
      <t>ダンシ</t>
    </rPh>
    <phoneticPr fontId="2"/>
  </si>
  <si>
    <t>砲丸投（女子）</t>
    <rPh sb="0" eb="3">
      <t>ホウガンナ</t>
    </rPh>
    <rPh sb="4" eb="6">
      <t>ジョシ</t>
    </rPh>
    <phoneticPr fontId="2"/>
  </si>
  <si>
    <t>円盤投（一般男子）</t>
    <rPh sb="0" eb="3">
      <t>エンバンナ</t>
    </rPh>
    <rPh sb="4" eb="6">
      <t>イッパン</t>
    </rPh>
    <rPh sb="6" eb="8">
      <t>ダンシ</t>
    </rPh>
    <phoneticPr fontId="2"/>
  </si>
  <si>
    <t>円盤投（高校男子）</t>
    <rPh sb="0" eb="3">
      <t>エンバンナ</t>
    </rPh>
    <rPh sb="4" eb="6">
      <t>コウコウ</t>
    </rPh>
    <rPh sb="6" eb="8">
      <t>ダンシ</t>
    </rPh>
    <phoneticPr fontId="2"/>
  </si>
  <si>
    <t>円盤投（女子）</t>
    <rPh sb="0" eb="3">
      <t>エンバンナ</t>
    </rPh>
    <rPh sb="4" eb="6">
      <t>ジョシ</t>
    </rPh>
    <phoneticPr fontId="2"/>
  </si>
  <si>
    <t>ﾊﾝﾏｰ投（一般男子）</t>
    <rPh sb="4" eb="5">
      <t>ナ</t>
    </rPh>
    <rPh sb="6" eb="8">
      <t>イッパン</t>
    </rPh>
    <rPh sb="8" eb="10">
      <t>ダンシ</t>
    </rPh>
    <phoneticPr fontId="2"/>
  </si>
  <si>
    <t>ﾊﾝﾏｰ投（高校男子）</t>
    <rPh sb="4" eb="5">
      <t>ナ</t>
    </rPh>
    <rPh sb="6" eb="8">
      <t>コウコウ</t>
    </rPh>
    <rPh sb="8" eb="10">
      <t>ダンシ</t>
    </rPh>
    <phoneticPr fontId="2"/>
  </si>
  <si>
    <t>ﾊﾝﾏｰ投（女子）</t>
    <rPh sb="4" eb="5">
      <t>ナ</t>
    </rPh>
    <rPh sb="6" eb="8">
      <t>ジョシ</t>
    </rPh>
    <phoneticPr fontId="2"/>
  </si>
  <si>
    <t>やり投（男子）</t>
    <rPh sb="2" eb="3">
      <t>ナ</t>
    </rPh>
    <rPh sb="4" eb="6">
      <t>ダンシ</t>
    </rPh>
    <phoneticPr fontId="2"/>
  </si>
  <si>
    <t>やり投（女子）</t>
    <rPh sb="2" eb="3">
      <t>ナ</t>
    </rPh>
    <rPh sb="4" eb="6">
      <t>ジョシ</t>
    </rPh>
    <phoneticPr fontId="2"/>
  </si>
  <si>
    <t>申込責任者氏名：</t>
    <rPh sb="0" eb="2">
      <t>モウシコミ</t>
    </rPh>
    <rPh sb="2" eb="4">
      <t>セキニン</t>
    </rPh>
    <phoneticPr fontId="3"/>
  </si>
  <si>
    <t>団体名：</t>
    <rPh sb="0" eb="3">
      <t>ダンタイメイ</t>
    </rPh>
    <phoneticPr fontId="3"/>
  </si>
  <si>
    <t>加入団体</t>
    <rPh sb="0" eb="2">
      <t>カニュウ</t>
    </rPh>
    <rPh sb="2" eb="4">
      <t>ダンタイ</t>
    </rPh>
    <phoneticPr fontId="20"/>
  </si>
  <si>
    <t>クラブチーム</t>
    <phoneticPr fontId="20"/>
  </si>
  <si>
    <t>団体コード</t>
    <rPh sb="0" eb="2">
      <t>ダンタイ</t>
    </rPh>
    <phoneticPr fontId="20"/>
  </si>
  <si>
    <t>尼崎市陸上競技協会</t>
  </si>
  <si>
    <t>長谷川体育施設</t>
    <rPh sb="0" eb="3">
      <t>ハセガワ</t>
    </rPh>
    <rPh sb="3" eb="5">
      <t>タイイク</t>
    </rPh>
    <rPh sb="5" eb="7">
      <t>シセツ</t>
    </rPh>
    <phoneticPr fontId="20"/>
  </si>
  <si>
    <t>ランバース</t>
    <phoneticPr fontId="20"/>
  </si>
  <si>
    <t>ミズノ</t>
    <phoneticPr fontId="20"/>
  </si>
  <si>
    <t>RUN JOURNEY</t>
    <phoneticPr fontId="20"/>
  </si>
  <si>
    <t>王子コーエンズ</t>
    <rPh sb="0" eb="2">
      <t>オウジ</t>
    </rPh>
    <phoneticPr fontId="20"/>
  </si>
  <si>
    <t>三菱電機</t>
    <rPh sb="0" eb="4">
      <t>ミツビシデンキ</t>
    </rPh>
    <phoneticPr fontId="20"/>
  </si>
  <si>
    <t>川西市陸上競技協会</t>
  </si>
  <si>
    <t>伊丹市陸上競技協会</t>
  </si>
  <si>
    <t>住友電工</t>
  </si>
  <si>
    <t>宝塚市陸上競技協会</t>
  </si>
  <si>
    <t>西宮市陸上競技協会</t>
  </si>
  <si>
    <t>芦屋市陸上競技協会</t>
  </si>
  <si>
    <t>神戸市陸上競技協会</t>
  </si>
  <si>
    <t>三菱重工神戸</t>
  </si>
  <si>
    <t>兵庫県警察</t>
  </si>
  <si>
    <t>神戸PIJC</t>
  </si>
  <si>
    <t>神戸市教員クラブ</t>
  </si>
  <si>
    <t>神戸市高体連クラブ</t>
  </si>
  <si>
    <t>明石大橋AC</t>
  </si>
  <si>
    <t>Bacchus</t>
  </si>
  <si>
    <t>T&amp;F.netKOBE</t>
  </si>
  <si>
    <t>神戸市消防局</t>
  </si>
  <si>
    <t>シスメックス</t>
  </si>
  <si>
    <t>TIC valley</t>
  </si>
  <si>
    <t xml:space="preserve">KOBE ATHLETE CLUB </t>
  </si>
  <si>
    <t>神戸えーしー</t>
    <rPh sb="0" eb="2">
      <t>コウベ</t>
    </rPh>
    <phoneticPr fontId="20"/>
  </si>
  <si>
    <t>ﾁｰﾑ壁</t>
    <rPh sb="3" eb="4">
      <t>カベ</t>
    </rPh>
    <phoneticPr fontId="20"/>
  </si>
  <si>
    <t>明石市陸上競技協会</t>
  </si>
  <si>
    <t>川崎重工</t>
  </si>
  <si>
    <t>明石高専AC</t>
  </si>
  <si>
    <t>兵庫ＲＣ</t>
    <rPh sb="0" eb="2">
      <t>ヒョウゴ</t>
    </rPh>
    <phoneticPr fontId="20"/>
  </si>
  <si>
    <t>加古郡陸上競技協会</t>
  </si>
  <si>
    <t>加古川市陸上競技協会</t>
  </si>
  <si>
    <t>神鋼加古川</t>
  </si>
  <si>
    <t>Blue Wave AC</t>
  </si>
  <si>
    <t>高砂市陸上競技協会</t>
  </si>
  <si>
    <t>三菱重工高砂</t>
  </si>
  <si>
    <t>カネカ高砂</t>
  </si>
  <si>
    <t>三木市陸上競技協会</t>
  </si>
  <si>
    <t>加東市陸上競技協会</t>
  </si>
  <si>
    <t>小野市陸上競技協会</t>
  </si>
  <si>
    <t>トクセン工業</t>
  </si>
  <si>
    <t>新明和工業RC</t>
  </si>
  <si>
    <t>加西市陸上競技協会</t>
  </si>
  <si>
    <t>西脇市陸上競技協会</t>
  </si>
  <si>
    <t>多可郡陸上競技協会</t>
  </si>
  <si>
    <t>姫路市陸上競技協会</t>
  </si>
  <si>
    <t>山陽特殊製鋼</t>
  </si>
  <si>
    <t>ＩＲＣ</t>
  </si>
  <si>
    <t>神崎郡陸上競技協会</t>
  </si>
  <si>
    <t>揖保郡陸上競技協会</t>
  </si>
  <si>
    <t>たつの市陸上競技協会</t>
  </si>
  <si>
    <t>相生市陸上競技協会</t>
  </si>
  <si>
    <t>赤穂市陸上競技協会</t>
  </si>
  <si>
    <t>赤穂郡陸上競技協会</t>
  </si>
  <si>
    <t>佐用郡陸上競技協会</t>
  </si>
  <si>
    <t>三田市陸上競技協会</t>
  </si>
  <si>
    <t>丹波市陸上競技協会</t>
  </si>
  <si>
    <t>豊岡市陸上競技協会</t>
  </si>
  <si>
    <t>Sub Zero TOYOOKA</t>
    <phoneticPr fontId="20"/>
  </si>
  <si>
    <t>CREVAS(クレバス)</t>
    <phoneticPr fontId="20"/>
  </si>
  <si>
    <t>美方郡陸上競技協会</t>
  </si>
  <si>
    <t>養父市陸上競技協会</t>
  </si>
  <si>
    <t>朝来市陸上競技協会</t>
  </si>
  <si>
    <t>洲本市陸上競技協会</t>
  </si>
  <si>
    <t>淡路市陸上競技協会</t>
  </si>
  <si>
    <t>淡路陸上教室</t>
  </si>
  <si>
    <t>南あわじ市陸上競技協会</t>
  </si>
  <si>
    <t>入力画面に戻る</t>
    <rPh sb="0" eb="4">
      <t>ニュウリョクガメン</t>
    </rPh>
    <rPh sb="5" eb="6">
      <t>モド</t>
    </rPh>
    <phoneticPr fontId="3"/>
  </si>
  <si>
    <t>下の表に掲載されていない団体は、
団体コード欄には何も入力しないでください。</t>
    <rPh sb="0" eb="1">
      <t>シタ</t>
    </rPh>
    <rPh sb="2" eb="3">
      <t>ヒョウ</t>
    </rPh>
    <rPh sb="4" eb="6">
      <t>ケイサイ</t>
    </rPh>
    <rPh sb="12" eb="14">
      <t>ダンタイ</t>
    </rPh>
    <rPh sb="17" eb="19">
      <t>ダンタイ</t>
    </rPh>
    <rPh sb="22" eb="23">
      <t>ラン</t>
    </rPh>
    <rPh sb="25" eb="26">
      <t>ナニ</t>
    </rPh>
    <rPh sb="27" eb="29">
      <t>ニュウリョク</t>
    </rPh>
    <phoneticPr fontId="3"/>
  </si>
  <si>
    <t>団体コード：</t>
    <rPh sb="0" eb="2">
      <t>ダンタイ</t>
    </rPh>
    <phoneticPr fontId="3"/>
  </si>
  <si>
    <t>検索</t>
    <rPh sb="0" eb="2">
      <t>ケンサク</t>
    </rPh>
    <phoneticPr fontId="3"/>
  </si>
  <si>
    <t>5000ｍ（男子）</t>
    <rPh sb="6" eb="8">
      <t>ダンシ</t>
    </rPh>
    <phoneticPr fontId="2"/>
  </si>
  <si>
    <t>3000ｍSC（男子）</t>
    <rPh sb="8" eb="10">
      <t>ダンシ</t>
    </rPh>
    <phoneticPr fontId="2"/>
  </si>
  <si>
    <t>陸上物語</t>
    <rPh sb="0" eb="4">
      <t>リクジョウモノガタリ</t>
    </rPh>
    <phoneticPr fontId="2"/>
  </si>
  <si>
    <t>新日本住設Ｇ</t>
    <rPh sb="0" eb="3">
      <t>シンニホン</t>
    </rPh>
    <rPh sb="3" eb="5">
      <t>ジュウセツ</t>
    </rPh>
    <phoneticPr fontId="2"/>
  </si>
  <si>
    <t>KAGOTANI</t>
    <phoneticPr fontId="20"/>
  </si>
  <si>
    <t>New Balance</t>
    <phoneticPr fontId="3"/>
  </si>
  <si>
    <t>タイモスポーツ</t>
    <phoneticPr fontId="20"/>
  </si>
  <si>
    <t>尼崎NR</t>
    <phoneticPr fontId="20"/>
  </si>
  <si>
    <t>上ヶ原AC</t>
    <phoneticPr fontId="20"/>
  </si>
  <si>
    <t>鳩印G&amp;T</t>
    <phoneticPr fontId="20"/>
  </si>
  <si>
    <t>NMR</t>
    <phoneticPr fontId="20"/>
  </si>
  <si>
    <t>GRlab兵庫</t>
    <rPh sb="5" eb="7">
      <t>ヒョウゴ</t>
    </rPh>
    <phoneticPr fontId="20"/>
  </si>
  <si>
    <t>三菱電機紅菱会</t>
    <rPh sb="0" eb="2">
      <t>ミツビシ</t>
    </rPh>
    <rPh sb="2" eb="4">
      <t>デンキ</t>
    </rPh>
    <rPh sb="4" eb="5">
      <t>ベニ</t>
    </rPh>
    <rPh sb="5" eb="6">
      <t>ヒシ</t>
    </rPh>
    <rPh sb="6" eb="7">
      <t>カイ</t>
    </rPh>
    <phoneticPr fontId="20"/>
  </si>
  <si>
    <t>AMACT</t>
    <phoneticPr fontId="20"/>
  </si>
  <si>
    <t>ELITE</t>
    <phoneticPr fontId="20"/>
  </si>
  <si>
    <t>おんげん</t>
  </si>
  <si>
    <t>アスロン尼崎AC</t>
  </si>
  <si>
    <t>OTRA</t>
  </si>
  <si>
    <t>森野AC</t>
    <phoneticPr fontId="20"/>
  </si>
  <si>
    <t>川西RC</t>
    <rPh sb="0" eb="2">
      <t>カワニシ</t>
    </rPh>
    <phoneticPr fontId="3"/>
  </si>
  <si>
    <t>兵庫ハンモック</t>
    <rPh sb="0" eb="2">
      <t>ヒョウゴ</t>
    </rPh>
    <phoneticPr fontId="20"/>
  </si>
  <si>
    <t>住友電工伊丹</t>
    <phoneticPr fontId="20"/>
  </si>
  <si>
    <t>SAURUS TC</t>
  </si>
  <si>
    <t>市民ランナー</t>
  </si>
  <si>
    <t>宝塚AC</t>
  </si>
  <si>
    <t>武庫川SC</t>
    <rPh sb="0" eb="2">
      <t>ムコ</t>
    </rPh>
    <phoneticPr fontId="20"/>
  </si>
  <si>
    <t>兵庫医大陸上部</t>
    <rPh sb="4" eb="7">
      <t>リクジョウブ</t>
    </rPh>
    <phoneticPr fontId="20"/>
  </si>
  <si>
    <t>まっすんﾌﾟﾛｼﾞｪｸﾄ</t>
    <phoneticPr fontId="20"/>
  </si>
  <si>
    <t>芦屋浜AC</t>
    <phoneticPr fontId="20"/>
  </si>
  <si>
    <t>サウルスRC</t>
    <phoneticPr fontId="20"/>
  </si>
  <si>
    <t>A&amp;C ASHIYA</t>
  </si>
  <si>
    <t>鈴蘭台AC</t>
    <phoneticPr fontId="20"/>
  </si>
  <si>
    <t>兵庫マスターズ</t>
    <phoneticPr fontId="20"/>
  </si>
  <si>
    <t>凌霜AC</t>
    <phoneticPr fontId="20"/>
  </si>
  <si>
    <t>ノーリツ</t>
    <phoneticPr fontId="20"/>
  </si>
  <si>
    <t>神戸TFC</t>
    <rPh sb="0" eb="2">
      <t>コウベ</t>
    </rPh>
    <phoneticPr fontId="20"/>
  </si>
  <si>
    <t>ユニバーSC</t>
    <phoneticPr fontId="20"/>
  </si>
  <si>
    <t>阪急電鉄</t>
    <phoneticPr fontId="20"/>
  </si>
  <si>
    <t>NAC</t>
    <phoneticPr fontId="20"/>
  </si>
  <si>
    <t>西川RAC</t>
    <phoneticPr fontId="20"/>
  </si>
  <si>
    <t>コンドーテック</t>
    <phoneticPr fontId="20"/>
  </si>
  <si>
    <t>絆RC</t>
    <rPh sb="0" eb="1">
      <t>キズナ</t>
    </rPh>
    <phoneticPr fontId="20"/>
  </si>
  <si>
    <t>ｺﾏﾈﾁRC</t>
    <phoneticPr fontId="20"/>
  </si>
  <si>
    <t>Frontier AC</t>
    <phoneticPr fontId="20"/>
  </si>
  <si>
    <t>DREAM</t>
    <phoneticPr fontId="20"/>
  </si>
  <si>
    <t>神戸ﾃﾞｼﾞﾀﾙﾗﾎﾞ</t>
    <rPh sb="0" eb="2">
      <t>コウベ</t>
    </rPh>
    <phoneticPr fontId="20"/>
  </si>
  <si>
    <t>ReVolk</t>
  </si>
  <si>
    <t>STAC</t>
  </si>
  <si>
    <t>すっとこDRC</t>
  </si>
  <si>
    <t>会下山RC</t>
  </si>
  <si>
    <t>相支走愛</t>
  </si>
  <si>
    <t>北五葉NAC</t>
  </si>
  <si>
    <t>有瀬小</t>
    <rPh sb="0" eb="2">
      <t>アリセ</t>
    </rPh>
    <rPh sb="2" eb="3">
      <t>ショウ</t>
    </rPh>
    <phoneticPr fontId="20"/>
  </si>
  <si>
    <t>Akashi TRC</t>
  </si>
  <si>
    <t>CHANTO</t>
  </si>
  <si>
    <t>アストライア明石A.C.</t>
  </si>
  <si>
    <t>明石AC</t>
  </si>
  <si>
    <t>いなみ野AC</t>
  </si>
  <si>
    <t>播磨AC</t>
    <rPh sb="0" eb="2">
      <t>ハリマ</t>
    </rPh>
    <phoneticPr fontId="20"/>
  </si>
  <si>
    <t>BORY TC</t>
    <phoneticPr fontId="3"/>
  </si>
  <si>
    <t>復刻AC</t>
    <phoneticPr fontId="20"/>
  </si>
  <si>
    <t>EAGLET AC</t>
  </si>
  <si>
    <t>ビオラ</t>
  </si>
  <si>
    <t>加古川RC</t>
    <phoneticPr fontId="20"/>
  </si>
  <si>
    <t>三木JRC</t>
  </si>
  <si>
    <t>アストラック</t>
  </si>
  <si>
    <t>ＭＤホームズRC</t>
    <phoneticPr fontId="20"/>
  </si>
  <si>
    <t>西脇Jr陸上</t>
  </si>
  <si>
    <t>姫路アスリート</t>
    <rPh sb="0" eb="2">
      <t>ヒメジ</t>
    </rPh>
    <phoneticPr fontId="20"/>
  </si>
  <si>
    <t>日本製鉄瀬戸内</t>
    <rPh sb="0" eb="2">
      <t>ニホン</t>
    </rPh>
    <rPh sb="2" eb="4">
      <t>セイテツ</t>
    </rPh>
    <rPh sb="4" eb="7">
      <t>セトウチ</t>
    </rPh>
    <phoneticPr fontId="20"/>
  </si>
  <si>
    <t>AMURO RC</t>
    <phoneticPr fontId="20"/>
  </si>
  <si>
    <t>MELMB姫路</t>
    <rPh sb="5" eb="7">
      <t>ヒメジ</t>
    </rPh>
    <phoneticPr fontId="20"/>
  </si>
  <si>
    <t>bdac</t>
    <phoneticPr fontId="20"/>
  </si>
  <si>
    <t>AMURO AC</t>
  </si>
  <si>
    <t>Vignara TC</t>
  </si>
  <si>
    <t>Gulliver</t>
  </si>
  <si>
    <t>姫路岡本青果</t>
    <phoneticPr fontId="20"/>
  </si>
  <si>
    <t>姫路えーしー</t>
  </si>
  <si>
    <t>姫路陸上</t>
  </si>
  <si>
    <t>青山RC</t>
  </si>
  <si>
    <t>RÊVE AC</t>
  </si>
  <si>
    <t>神河陸上ク</t>
    <rPh sb="0" eb="2">
      <t>カミカワ</t>
    </rPh>
    <rPh sb="2" eb="4">
      <t>リクジョウ</t>
    </rPh>
    <phoneticPr fontId="20"/>
  </si>
  <si>
    <t>West Harima CRD</t>
    <phoneticPr fontId="20"/>
  </si>
  <si>
    <t>上郡陸上教室</t>
    <rPh sb="0" eb="2">
      <t>カミゴオリ</t>
    </rPh>
    <rPh sb="2" eb="6">
      <t>リクジョウキョウシツ</t>
    </rPh>
    <phoneticPr fontId="20"/>
  </si>
  <si>
    <t>宍粟市陸上競技協会</t>
    <rPh sb="3" eb="9">
      <t>リクジョウキョウギキョウカイ</t>
    </rPh>
    <phoneticPr fontId="20"/>
  </si>
  <si>
    <t>SandaAX</t>
  </si>
  <si>
    <t>丹波篠山市陸上競技協会</t>
    <rPh sb="0" eb="2">
      <t>タンバ</t>
    </rPh>
    <phoneticPr fontId="20"/>
  </si>
  <si>
    <t>但馬AC</t>
    <phoneticPr fontId="20"/>
  </si>
  <si>
    <t>ASAGO ATF</t>
    <phoneticPr fontId="20"/>
  </si>
  <si>
    <t>Sports Gear</t>
  </si>
  <si>
    <t>淡路AC</t>
    <phoneticPr fontId="20"/>
  </si>
  <si>
    <t>秋季記録会〔県内高校・学連以外の団体用〕</t>
    <rPh sb="0" eb="2">
      <t>シュウキ</t>
    </rPh>
    <rPh sb="2" eb="5">
      <t>キロクカイ</t>
    </rPh>
    <rPh sb="6" eb="8">
      <t>ケンナイ</t>
    </rPh>
    <rPh sb="8" eb="10">
      <t>コウコウ</t>
    </rPh>
    <rPh sb="11" eb="13">
      <t>ガクレン</t>
    </rPh>
    <rPh sb="13" eb="15">
      <t>イガイ</t>
    </rPh>
    <rPh sb="16" eb="18">
      <t>ダンタイ</t>
    </rPh>
    <rPh sb="18" eb="19">
      <t>ヨウ</t>
    </rPh>
    <phoneticPr fontId="3"/>
  </si>
  <si>
    <t>中学校</t>
    <rPh sb="0" eb="3">
      <t>チュウガクコウ</t>
    </rPh>
    <phoneticPr fontId="3"/>
  </si>
  <si>
    <t>３　データ入力・保存・送信</t>
    <rPh sb="5" eb="7">
      <t>ニュウリョク</t>
    </rPh>
    <rPh sb="8" eb="10">
      <t>ホゾン</t>
    </rPh>
    <rPh sb="11" eb="13">
      <t>ソウシン</t>
    </rPh>
    <phoneticPr fontId="3"/>
  </si>
  <si>
    <r>
      <t>　①</t>
    </r>
    <r>
      <rPr>
        <b/>
        <sz val="11"/>
        <rFont val="ＭＳ Ｐゴシック"/>
        <family val="3"/>
        <charset val="128"/>
      </rPr>
      <t>　１ 団体情報</t>
    </r>
    <r>
      <rPr>
        <sz val="11"/>
        <rFont val="ＭＳ Ｐゴシック"/>
        <family val="3"/>
        <charset val="128"/>
      </rPr>
      <t>　の入力　
　②　</t>
    </r>
    <r>
      <rPr>
        <b/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選手・出場種目情報　</t>
    </r>
    <r>
      <rPr>
        <sz val="11"/>
        <rFont val="ＭＳ Ｐゴシック"/>
        <family val="3"/>
        <charset val="128"/>
      </rPr>
      <t>の入力
　　　　　</t>
    </r>
    <r>
      <rPr>
        <b/>
        <sz val="11"/>
        <color rgb="FFFF0000"/>
        <rFont val="ＭＳ Ｐゴシック"/>
        <family val="3"/>
        <charset val="128"/>
      </rPr>
      <t>入力ミスがあってもセルのドラッグ＆ドロップはしない</t>
    </r>
    <r>
      <rPr>
        <sz val="11"/>
        <rFont val="ＭＳ Ｐゴシック"/>
        <family val="3"/>
        <charset val="128"/>
      </rPr>
      <t xml:space="preserve">
　③　</t>
    </r>
    <r>
      <rPr>
        <b/>
        <sz val="11"/>
        <rFont val="ＭＳ Ｐゴシック"/>
        <family val="3"/>
        <charset val="128"/>
      </rPr>
      <t>入力データの確認　</t>
    </r>
    <r>
      <rPr>
        <sz val="11"/>
        <rFont val="ＭＳ Ｐゴシック"/>
        <family val="3"/>
        <charset val="128"/>
      </rPr>
      <t xml:space="preserve">
　　　　　</t>
    </r>
    <r>
      <rPr>
        <b/>
        <sz val="11"/>
        <color rgb="FFFF0000"/>
        <rFont val="ＭＳ Ｐゴシック"/>
        <family val="3"/>
        <charset val="128"/>
      </rPr>
      <t>未入力項目・種目・記録まちがい　が多いです！</t>
    </r>
    <r>
      <rPr>
        <sz val="11"/>
        <rFont val="ＭＳ Ｐゴシック"/>
        <family val="3"/>
        <charset val="128"/>
      </rPr>
      <t xml:space="preserve">
　④　</t>
    </r>
    <r>
      <rPr>
        <b/>
        <sz val="11"/>
        <rFont val="ＭＳ Ｐゴシック"/>
        <family val="3"/>
        <charset val="128"/>
      </rPr>
      <t>ファイル名を「 団体名_25秋 」に変更</t>
    </r>
    <r>
      <rPr>
        <sz val="11"/>
        <rFont val="ＭＳ Ｐゴシック"/>
        <family val="3"/>
        <charset val="128"/>
      </rPr>
      <t>して保存
　⑤　</t>
    </r>
    <r>
      <rPr>
        <b/>
        <sz val="11"/>
        <rFont val="ＭＳ Ｐゴシック"/>
        <family val="3"/>
        <charset val="128"/>
      </rPr>
      <t>ファイルを添付して　taika@haaa.jp　へ送信
　　　</t>
    </r>
    <r>
      <rPr>
        <b/>
        <sz val="10"/>
        <color rgb="FFFF0000"/>
        <rFont val="ＭＳ Ｐゴシック"/>
        <family val="3"/>
        <charset val="128"/>
      </rPr>
      <t>※領収書が必要な場合　メールに「領収書必要｝と記載</t>
    </r>
    <rPh sb="5" eb="7">
      <t>ダンタイ</t>
    </rPh>
    <rPh sb="7" eb="9">
      <t>ジョウホウ</t>
    </rPh>
    <rPh sb="11" eb="13">
      <t>ニュウリョク</t>
    </rPh>
    <rPh sb="39" eb="41">
      <t>ニュウリョク</t>
    </rPh>
    <rPh sb="68" eb="70">
      <t>ニュウリョク</t>
    </rPh>
    <rPh sb="83" eb="86">
      <t>ミニュウリョク</t>
    </rPh>
    <rPh sb="86" eb="88">
      <t>コウモク</t>
    </rPh>
    <rPh sb="89" eb="91">
      <t>シュモク</t>
    </rPh>
    <rPh sb="92" eb="94">
      <t>キロク</t>
    </rPh>
    <rPh sb="100" eb="101">
      <t>オオ</t>
    </rPh>
    <rPh sb="113" eb="114">
      <t>メイ</t>
    </rPh>
    <rPh sb="123" eb="124">
      <t>アキ</t>
    </rPh>
    <rPh sb="127" eb="129">
      <t>ヘンコウ</t>
    </rPh>
    <rPh sb="131" eb="133">
      <t>ホゾン</t>
    </rPh>
    <rPh sb="142" eb="144">
      <t>テンプ</t>
    </rPh>
    <rPh sb="162" eb="164">
      <t>ソウシン</t>
    </rPh>
    <rPh sb="169" eb="172">
      <t>リョウシュウショ</t>
    </rPh>
    <rPh sb="173" eb="175">
      <t>ヒツヨウ</t>
    </rPh>
    <rPh sb="176" eb="178">
      <t>バアイ</t>
    </rPh>
    <rPh sb="184" eb="187">
      <t>リョウシュウショ</t>
    </rPh>
    <rPh sb="187" eb="189">
      <t>ヒツヨウ</t>
    </rPh>
    <rPh sb="191" eb="193">
      <t>キサイ</t>
    </rPh>
    <phoneticPr fontId="3"/>
  </si>
  <si>
    <t>実業団・陸協・クラブ</t>
    <rPh sb="0" eb="3">
      <t>ジツギョウダン</t>
    </rPh>
    <rPh sb="4" eb="6">
      <t>リクキョウ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</si>
</sst>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0"/>
      <name val="游ゴシック"/>
      <family val="3"/>
      <charset val="128"/>
    </font>
    <font>
      <u/>
      <sz val="16"/>
      <color theme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u/>
      <sz val="12"/>
      <color theme="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theme="0"/>
      </patternFill>
    </fill>
    <fill>
      <patternFill patternType="solid">
        <fgColor theme="1" tint="0.49998474074526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87">
    <xf numFmtId="0" fontId="0" fillId="0" borderId="0" xfId="0"/>
    <xf numFmtId="0" fontId="12" fillId="0" borderId="0" xfId="0" applyFont="1"/>
    <xf numFmtId="0" fontId="0" fillId="0" borderId="0" xfId="0" applyAlignment="1">
      <alignment horizontal="left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/>
    <xf numFmtId="0" fontId="0" fillId="0" borderId="1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49" fontId="0" fillId="0" borderId="10" xfId="0" applyNumberFormat="1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12" xfId="0" applyBorder="1" applyAlignment="1" applyProtection="1">
      <alignment horizontal="left" shrinkToFit="1"/>
      <protection locked="0"/>
    </xf>
    <xf numFmtId="0" fontId="0" fillId="0" borderId="13" xfId="0" applyBorder="1" applyAlignment="1" applyProtection="1">
      <alignment horizontal="left" shrinkToFit="1"/>
      <protection locked="0"/>
    </xf>
    <xf numFmtId="0" fontId="0" fillId="0" borderId="5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49" fontId="0" fillId="0" borderId="1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14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49" fontId="0" fillId="0" borderId="14" xfId="0" applyNumberFormat="1" applyBorder="1" applyAlignment="1" applyProtection="1">
      <alignment horizontal="left" shrinkToFit="1"/>
      <protection locked="0"/>
    </xf>
    <xf numFmtId="0" fontId="4" fillId="0" borderId="0" xfId="0" applyFont="1"/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Alignment="1">
      <alignment horizontal="right" shrinkToFit="1"/>
    </xf>
    <xf numFmtId="0" fontId="0" fillId="0" borderId="0" xfId="0" applyAlignment="1">
      <alignment horizontal="center" shrinkToFit="1"/>
    </xf>
    <xf numFmtId="0" fontId="5" fillId="2" borderId="24" xfId="0" applyFont="1" applyFill="1" applyBorder="1" applyAlignment="1">
      <alignment horizontal="center" shrinkToFit="1"/>
    </xf>
    <xf numFmtId="0" fontId="5" fillId="2" borderId="25" xfId="0" applyFont="1" applyFill="1" applyBorder="1" applyAlignment="1">
      <alignment horizontal="center" shrinkToFit="1"/>
    </xf>
    <xf numFmtId="0" fontId="17" fillId="4" borderId="26" xfId="0" applyFont="1" applyFill="1" applyBorder="1"/>
    <xf numFmtId="0" fontId="17" fillId="4" borderId="27" xfId="0" applyFont="1" applyFill="1" applyBorder="1"/>
    <xf numFmtId="0" fontId="12" fillId="4" borderId="27" xfId="0" applyFont="1" applyFill="1" applyBorder="1"/>
    <xf numFmtId="0" fontId="12" fillId="4" borderId="28" xfId="0" applyFont="1" applyFill="1" applyBorder="1"/>
    <xf numFmtId="0" fontId="19" fillId="4" borderId="26" xfId="0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hidden="1"/>
    </xf>
    <xf numFmtId="0" fontId="17" fillId="4" borderId="42" xfId="0" applyFont="1" applyFill="1" applyBorder="1" applyAlignment="1">
      <alignment vertical="center"/>
    </xf>
    <xf numFmtId="0" fontId="17" fillId="4" borderId="41" xfId="0" applyFont="1" applyFill="1" applyBorder="1" applyAlignment="1">
      <alignment vertical="center"/>
    </xf>
    <xf numFmtId="0" fontId="0" fillId="3" borderId="0" xfId="0" applyFill="1"/>
    <xf numFmtId="6" fontId="5" fillId="3" borderId="0" xfId="1" applyFont="1" applyFill="1" applyBorder="1" applyAlignment="1" applyProtection="1">
      <alignment horizontal="right" shrinkToFit="1"/>
    </xf>
    <xf numFmtId="0" fontId="5" fillId="3" borderId="0" xfId="0" applyFont="1" applyFill="1" applyAlignment="1">
      <alignment horizontal="right"/>
    </xf>
    <xf numFmtId="6" fontId="5" fillId="3" borderId="0" xfId="0" applyNumberFormat="1" applyFont="1" applyFill="1" applyAlignment="1">
      <alignment horizontal="right" shrinkToFit="1"/>
    </xf>
    <xf numFmtId="0" fontId="1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8" fillId="0" borderId="0" xfId="0" applyFont="1" applyAlignment="1">
      <alignment vertical="center"/>
    </xf>
    <xf numFmtId="0" fontId="0" fillId="0" borderId="0" xfId="0" quotePrefix="1" applyAlignment="1">
      <alignment horizontal="left"/>
    </xf>
    <xf numFmtId="0" fontId="5" fillId="2" borderId="47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vertical="center" textRotation="255"/>
    </xf>
    <xf numFmtId="0" fontId="6" fillId="2" borderId="49" xfId="0" applyFont="1" applyFill="1" applyBorder="1" applyAlignment="1">
      <alignment vertical="center" textRotation="255"/>
    </xf>
    <xf numFmtId="0" fontId="6" fillId="2" borderId="4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 wrapText="1"/>
    </xf>
    <xf numFmtId="0" fontId="0" fillId="2" borderId="49" xfId="0" applyFill="1" applyBorder="1" applyAlignment="1">
      <alignment vertical="center" textRotation="255"/>
    </xf>
    <xf numFmtId="0" fontId="5" fillId="2" borderId="47" xfId="0" applyFont="1" applyFill="1" applyBorder="1" applyAlignment="1">
      <alignment vertical="center" wrapText="1"/>
    </xf>
    <xf numFmtId="0" fontId="0" fillId="2" borderId="51" xfId="0" applyFill="1" applyBorder="1" applyAlignment="1">
      <alignment vertical="center" textRotation="255"/>
    </xf>
    <xf numFmtId="0" fontId="0" fillId="0" borderId="52" xfId="0" applyBorder="1" applyAlignment="1" applyProtection="1">
      <alignment horizontal="left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shrinkToFit="1"/>
    </xf>
    <xf numFmtId="0" fontId="17" fillId="4" borderId="28" xfId="0" applyFont="1" applyFill="1" applyBorder="1"/>
    <xf numFmtId="0" fontId="0" fillId="2" borderId="29" xfId="0" applyFill="1" applyBorder="1" applyAlignment="1">
      <alignment vertical="center"/>
    </xf>
    <xf numFmtId="0" fontId="5" fillId="2" borderId="53" xfId="0" applyFont="1" applyFill="1" applyBorder="1" applyAlignment="1">
      <alignment vertical="center" textRotation="255" shrinkToFit="1"/>
    </xf>
    <xf numFmtId="0" fontId="0" fillId="2" borderId="54" xfId="0" applyFill="1" applyBorder="1" applyAlignment="1">
      <alignment shrinkToFit="1"/>
    </xf>
    <xf numFmtId="0" fontId="0" fillId="2" borderId="55" xfId="0" applyFill="1" applyBorder="1" applyAlignment="1">
      <alignment horizontal="center" shrinkToFit="1"/>
    </xf>
    <xf numFmtId="0" fontId="0" fillId="2" borderId="56" xfId="0" applyFill="1" applyBorder="1" applyAlignment="1">
      <alignment shrinkToFit="1"/>
    </xf>
    <xf numFmtId="0" fontId="0" fillId="2" borderId="57" xfId="0" applyFill="1" applyBorder="1" applyAlignment="1">
      <alignment horizontal="center" shrinkToFit="1"/>
    </xf>
    <xf numFmtId="0" fontId="0" fillId="2" borderId="58" xfId="0" applyFill="1" applyBorder="1" applyAlignment="1">
      <alignment shrinkToFit="1"/>
    </xf>
    <xf numFmtId="0" fontId="0" fillId="2" borderId="59" xfId="0" applyFill="1" applyBorder="1" applyAlignment="1">
      <alignment horizontal="center" shrinkToFit="1"/>
    </xf>
    <xf numFmtId="0" fontId="0" fillId="2" borderId="60" xfId="0" applyFill="1" applyBorder="1" applyAlignment="1">
      <alignment shrinkToFit="1"/>
    </xf>
    <xf numFmtId="0" fontId="0" fillId="0" borderId="61" xfId="0" applyBorder="1" applyAlignment="1" applyProtection="1">
      <alignment horizontal="left" shrinkToFit="1"/>
      <protection locked="0"/>
    </xf>
    <xf numFmtId="0" fontId="0" fillId="0" borderId="62" xfId="0" applyBorder="1" applyAlignment="1" applyProtection="1">
      <alignment horizontal="left" shrinkToFit="1"/>
      <protection locked="0"/>
    </xf>
    <xf numFmtId="0" fontId="0" fillId="0" borderId="64" xfId="0" applyBorder="1" applyAlignment="1" applyProtection="1">
      <alignment horizontal="left" shrinkToFit="1"/>
      <protection locked="0"/>
    </xf>
    <xf numFmtId="0" fontId="0" fillId="0" borderId="63" xfId="0" applyBorder="1" applyAlignment="1" applyProtection="1">
      <alignment horizontal="left" shrinkToFit="1"/>
      <protection locked="0"/>
    </xf>
    <xf numFmtId="0" fontId="0" fillId="0" borderId="65" xfId="0" applyBorder="1" applyAlignment="1" applyProtection="1">
      <alignment horizontal="left" shrinkToFit="1"/>
      <protection locked="0"/>
    </xf>
    <xf numFmtId="49" fontId="0" fillId="0" borderId="62" xfId="0" applyNumberFormat="1" applyBorder="1" applyAlignment="1" applyProtection="1">
      <alignment horizontal="left" shrinkToFit="1"/>
      <protection locked="0"/>
    </xf>
    <xf numFmtId="0" fontId="0" fillId="0" borderId="66" xfId="0" applyBorder="1" applyAlignment="1" applyProtection="1">
      <alignment horizontal="left" shrinkToFit="1"/>
      <protection locked="0"/>
    </xf>
    <xf numFmtId="0" fontId="0" fillId="2" borderId="67" xfId="0" applyFill="1" applyBorder="1" applyAlignment="1">
      <alignment horizontal="center" shrinkToFit="1"/>
    </xf>
    <xf numFmtId="176" fontId="5" fillId="2" borderId="24" xfId="1" applyNumberFormat="1" applyFont="1" applyFill="1" applyBorder="1" applyAlignment="1" applyProtection="1">
      <alignment horizontal="center" shrinkToFit="1"/>
    </xf>
    <xf numFmtId="0" fontId="22" fillId="0" borderId="0" xfId="0" applyFont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24" xfId="0" applyFont="1" applyBorder="1" applyAlignment="1">
      <alignment vertical="center" shrinkToFit="1"/>
    </xf>
    <xf numFmtId="0" fontId="22" fillId="0" borderId="68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23" fillId="7" borderId="24" xfId="0" applyFont="1" applyFill="1" applyBorder="1" applyAlignment="1">
      <alignment vertical="center"/>
    </xf>
    <xf numFmtId="0" fontId="22" fillId="7" borderId="24" xfId="0" applyFont="1" applyFill="1" applyBorder="1" applyAlignment="1">
      <alignment vertical="center"/>
    </xf>
    <xf numFmtId="0" fontId="23" fillId="7" borderId="24" xfId="0" applyFont="1" applyFill="1" applyBorder="1" applyAlignment="1">
      <alignment vertical="center" shrinkToFit="1"/>
    </xf>
    <xf numFmtId="0" fontId="5" fillId="6" borderId="50" xfId="0" applyFont="1" applyFill="1" applyBorder="1" applyAlignment="1">
      <alignment vertical="center" wrapText="1"/>
    </xf>
    <xf numFmtId="0" fontId="5" fillId="6" borderId="48" xfId="0" applyFont="1" applyFill="1" applyBorder="1" applyAlignment="1">
      <alignment vertical="center"/>
    </xf>
    <xf numFmtId="0" fontId="5" fillId="6" borderId="48" xfId="0" applyFont="1" applyFill="1" applyBorder="1" applyAlignment="1">
      <alignment vertical="center" wrapText="1"/>
    </xf>
    <xf numFmtId="0" fontId="5" fillId="6" borderId="49" xfId="0" applyFont="1" applyFill="1" applyBorder="1" applyAlignment="1">
      <alignment vertical="center" textRotation="255"/>
    </xf>
    <xf numFmtId="0" fontId="0" fillId="6" borderId="3" xfId="0" applyFill="1" applyBorder="1" applyAlignment="1">
      <alignment horizontal="left" shrinkToFit="1"/>
    </xf>
    <xf numFmtId="0" fontId="0" fillId="6" borderId="10" xfId="0" applyFill="1" applyBorder="1" applyAlignment="1">
      <alignment horizontal="left" shrinkToFit="1"/>
    </xf>
    <xf numFmtId="49" fontId="0" fillId="6" borderId="10" xfId="0" applyNumberFormat="1" applyFill="1" applyBorder="1" applyAlignment="1">
      <alignment horizontal="left" shrinkToFit="1"/>
    </xf>
    <xf numFmtId="0" fontId="0" fillId="6" borderId="11" xfId="0" applyFill="1" applyBorder="1" applyAlignment="1">
      <alignment horizontal="left" shrinkToFit="1"/>
    </xf>
    <xf numFmtId="0" fontId="0" fillId="6" borderId="6" xfId="0" applyFill="1" applyBorder="1" applyAlignment="1">
      <alignment horizontal="left" shrinkToFit="1"/>
    </xf>
    <xf numFmtId="0" fontId="0" fillId="6" borderId="12" xfId="0" applyFill="1" applyBorder="1" applyAlignment="1">
      <alignment horizontal="left" shrinkToFit="1"/>
    </xf>
    <xf numFmtId="49" fontId="0" fillId="6" borderId="12" xfId="0" applyNumberFormat="1" applyFill="1" applyBorder="1" applyAlignment="1">
      <alignment horizontal="left" shrinkToFit="1"/>
    </xf>
    <xf numFmtId="0" fontId="0" fillId="6" borderId="13" xfId="0" applyFill="1" applyBorder="1" applyAlignment="1">
      <alignment horizontal="left" shrinkToFit="1"/>
    </xf>
    <xf numFmtId="0" fontId="0" fillId="6" borderId="9" xfId="0" applyFill="1" applyBorder="1" applyAlignment="1">
      <alignment horizontal="left" shrinkToFit="1"/>
    </xf>
    <xf numFmtId="0" fontId="0" fillId="6" borderId="14" xfId="0" applyFill="1" applyBorder="1" applyAlignment="1">
      <alignment horizontal="left" shrinkToFit="1"/>
    </xf>
    <xf numFmtId="49" fontId="0" fillId="6" borderId="14" xfId="0" applyNumberFormat="1" applyFill="1" applyBorder="1" applyAlignment="1">
      <alignment horizontal="left" shrinkToFit="1"/>
    </xf>
    <xf numFmtId="0" fontId="0" fillId="6" borderId="15" xfId="0" applyFill="1" applyBorder="1" applyAlignment="1">
      <alignment horizontal="left" shrinkToFit="1"/>
    </xf>
    <xf numFmtId="0" fontId="0" fillId="6" borderId="65" xfId="0" applyFill="1" applyBorder="1" applyAlignment="1">
      <alignment horizontal="left" shrinkToFit="1"/>
    </xf>
    <xf numFmtId="0" fontId="0" fillId="6" borderId="62" xfId="0" applyFill="1" applyBorder="1" applyAlignment="1">
      <alignment horizontal="left" shrinkToFit="1"/>
    </xf>
    <xf numFmtId="49" fontId="0" fillId="6" borderId="62" xfId="0" applyNumberFormat="1" applyFill="1" applyBorder="1" applyAlignment="1">
      <alignment horizontal="left" shrinkToFit="1"/>
    </xf>
    <xf numFmtId="0" fontId="0" fillId="6" borderId="64" xfId="0" applyFill="1" applyBorder="1" applyAlignment="1">
      <alignment horizontal="left" shrinkToFit="1"/>
    </xf>
    <xf numFmtId="0" fontId="0" fillId="0" borderId="10" xfId="0" applyBorder="1" applyAlignment="1">
      <alignment horizontal="left" shrinkToFi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6" fontId="5" fillId="2" borderId="35" xfId="1" applyFont="1" applyFill="1" applyBorder="1" applyAlignment="1" applyProtection="1">
      <alignment horizontal="center"/>
    </xf>
    <xf numFmtId="6" fontId="5" fillId="2" borderId="38" xfId="1" applyFont="1" applyFill="1" applyBorder="1" applyAlignment="1" applyProtection="1">
      <alignment horizontal="center"/>
    </xf>
    <xf numFmtId="0" fontId="5" fillId="2" borderId="40" xfId="0" applyFont="1" applyFill="1" applyBorder="1" applyAlignment="1">
      <alignment horizontal="center" shrinkToFit="1"/>
    </xf>
    <xf numFmtId="0" fontId="5" fillId="2" borderId="41" xfId="0" applyFont="1" applyFill="1" applyBorder="1" applyAlignment="1">
      <alignment horizontal="center" shrinkToFit="1"/>
    </xf>
    <xf numFmtId="0" fontId="8" fillId="0" borderId="0" xfId="0" applyFont="1" applyAlignment="1">
      <alignment horizontal="center" wrapText="1"/>
    </xf>
    <xf numFmtId="6" fontId="9" fillId="2" borderId="26" xfId="1" applyFont="1" applyFill="1" applyBorder="1" applyAlignment="1" applyProtection="1">
      <alignment horizontal="center" vertical="center" shrinkToFit="1"/>
    </xf>
    <xf numFmtId="6" fontId="9" fillId="2" borderId="27" xfId="1" applyFont="1" applyFill="1" applyBorder="1" applyAlignment="1" applyProtection="1">
      <alignment horizontal="center" vertical="center" shrinkToFit="1"/>
    </xf>
    <xf numFmtId="6" fontId="9" fillId="2" borderId="28" xfId="1" applyFont="1" applyFill="1" applyBorder="1" applyAlignment="1" applyProtection="1">
      <alignment horizontal="center" vertical="center" shrinkToFit="1"/>
    </xf>
    <xf numFmtId="6" fontId="5" fillId="2" borderId="36" xfId="1" applyFont="1" applyFill="1" applyBorder="1" applyAlignment="1" applyProtection="1">
      <alignment horizontal="center"/>
    </xf>
    <xf numFmtId="0" fontId="5" fillId="2" borderId="30" xfId="0" applyFont="1" applyFill="1" applyBorder="1" applyAlignment="1">
      <alignment horizontal="center" shrinkToFit="1"/>
    </xf>
    <xf numFmtId="0" fontId="0" fillId="2" borderId="39" xfId="0" applyFill="1" applyBorder="1" applyAlignment="1">
      <alignment horizontal="right" vertical="center" shrinkToFit="1"/>
    </xf>
    <xf numFmtId="0" fontId="0" fillId="2" borderId="43" xfId="0" applyFill="1" applyBorder="1" applyAlignment="1">
      <alignment horizontal="right" vertical="center" shrinkToFit="1"/>
    </xf>
    <xf numFmtId="0" fontId="0" fillId="2" borderId="36" xfId="0" applyFill="1" applyBorder="1" applyAlignment="1">
      <alignment horizontal="right" vertical="center" shrinkToFit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 shrinkToFit="1"/>
      <protection locked="0"/>
    </xf>
    <xf numFmtId="0" fontId="0" fillId="3" borderId="43" xfId="0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176" fontId="0" fillId="0" borderId="35" xfId="0" applyNumberFormat="1" applyBorder="1" applyAlignment="1" applyProtection="1">
      <alignment horizontal="center" vertical="center"/>
      <protection locked="0"/>
    </xf>
    <xf numFmtId="176" fontId="0" fillId="0" borderId="43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 applyAlignment="1" applyProtection="1">
      <alignment horizontal="center" vertical="center"/>
      <protection locked="0"/>
    </xf>
    <xf numFmtId="0" fontId="17" fillId="4" borderId="29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left" vertical="center"/>
    </xf>
    <xf numFmtId="0" fontId="17" fillId="4" borderId="27" xfId="0" applyFont="1" applyFill="1" applyBorder="1" applyAlignment="1">
      <alignment horizontal="left" vertical="center"/>
    </xf>
    <xf numFmtId="0" fontId="17" fillId="4" borderId="28" xfId="0" applyFont="1" applyFill="1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56" fontId="0" fillId="0" borderId="17" xfId="0" applyNumberFormat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0" fillId="2" borderId="69" xfId="0" applyFill="1" applyBorder="1" applyAlignment="1">
      <alignment horizontal="right" vertical="center"/>
    </xf>
    <xf numFmtId="0" fontId="0" fillId="2" borderId="70" xfId="0" applyFill="1" applyBorder="1" applyAlignment="1">
      <alignment horizontal="right" vertical="center"/>
    </xf>
    <xf numFmtId="0" fontId="0" fillId="2" borderId="71" xfId="0" applyFill="1" applyBorder="1" applyAlignment="1">
      <alignment horizontal="right" vertical="center"/>
    </xf>
    <xf numFmtId="176" fontId="0" fillId="0" borderId="72" xfId="0" applyNumberFormat="1" applyBorder="1" applyAlignment="1" applyProtection="1">
      <alignment horizontal="center" vertical="center"/>
      <protection locked="0"/>
    </xf>
    <xf numFmtId="176" fontId="0" fillId="0" borderId="70" xfId="0" applyNumberFormat="1" applyBorder="1" applyAlignment="1" applyProtection="1">
      <alignment horizontal="center" vertical="center"/>
      <protection locked="0"/>
    </xf>
    <xf numFmtId="176" fontId="0" fillId="0" borderId="73" xfId="0" applyNumberFormat="1" applyBorder="1" applyAlignment="1" applyProtection="1">
      <alignment horizontal="center" vertical="center"/>
      <protection locked="0"/>
    </xf>
    <xf numFmtId="0" fontId="26" fillId="5" borderId="26" xfId="3" applyFont="1" applyFill="1" applyBorder="1" applyAlignment="1" applyProtection="1">
      <alignment horizontal="center" vertical="center"/>
      <protection locked="0"/>
    </xf>
    <xf numFmtId="0" fontId="26" fillId="5" borderId="28" xfId="3" applyFon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right" vertical="center" shrinkToFit="1"/>
    </xf>
    <xf numFmtId="0" fontId="0" fillId="2" borderId="0" xfId="0" applyFill="1" applyAlignment="1">
      <alignment horizontal="right" vertical="center" shrinkToFit="1"/>
    </xf>
    <xf numFmtId="0" fontId="0" fillId="2" borderId="34" xfId="0" applyFill="1" applyBorder="1" applyAlignment="1">
      <alignment horizontal="right" vertical="center" shrinkToFit="1"/>
    </xf>
    <xf numFmtId="0" fontId="0" fillId="2" borderId="44" xfId="0" applyFill="1" applyBorder="1" applyAlignment="1">
      <alignment horizontal="right" vertical="center" shrinkToFit="1"/>
    </xf>
    <xf numFmtId="0" fontId="0" fillId="2" borderId="45" xfId="0" applyFill="1" applyBorder="1" applyAlignment="1">
      <alignment horizontal="right" vertical="center" shrinkToFit="1"/>
    </xf>
    <xf numFmtId="0" fontId="24" fillId="0" borderId="35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</cellXfs>
  <cellStyles count="4">
    <cellStyle name="ハイパーリンク" xfId="3" builtinId="8"/>
    <cellStyle name="通貨" xfId="1" builtinId="7"/>
    <cellStyle name="標準" xfId="0" builtinId="0"/>
    <cellStyle name="標準 2" xfId="2" xr:uid="{9731E600-56E6-4217-A709-677D1B1358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270"/>
  <sheetViews>
    <sheetView showGridLines="0" showRowColHeaders="0" tabSelected="1" view="pageBreakPreview" zoomScaleNormal="100" zoomScaleSheetLayoutView="100" workbookViewId="0">
      <selection activeCell="D4" sqref="D4:F4"/>
    </sheetView>
  </sheetViews>
  <sheetFormatPr defaultRowHeight="13.5"/>
  <cols>
    <col min="1" max="1" width="4.5" bestFit="1" customWidth="1"/>
    <col min="2" max="2" width="8.625" customWidth="1"/>
    <col min="3" max="6" width="9.625" customWidth="1"/>
    <col min="7" max="7" width="3.625" customWidth="1"/>
    <col min="8" max="8" width="3.75" customWidth="1"/>
    <col min="9" max="9" width="7.125" customWidth="1"/>
    <col min="10" max="10" width="12.5" customWidth="1"/>
    <col min="11" max="13" width="4.375" customWidth="1"/>
    <col min="14" max="14" width="2.875" bestFit="1" customWidth="1"/>
    <col min="15" max="15" width="12.5" customWidth="1"/>
    <col min="16" max="18" width="4.375" customWidth="1"/>
    <col min="19" max="19" width="2.875" bestFit="1" customWidth="1"/>
    <col min="20" max="20" width="12.5" customWidth="1"/>
    <col min="21" max="23" width="4.375" customWidth="1"/>
    <col min="24" max="24" width="2.875" bestFit="1" customWidth="1"/>
    <col min="25" max="25" width="4" customWidth="1"/>
    <col min="26" max="26" width="9.25" style="25" customWidth="1"/>
    <col min="27" max="27" width="4.5" style="1" customWidth="1"/>
    <col min="28" max="28" width="7.5" style="1" customWidth="1"/>
    <col min="29" max="29" width="9" style="1" customWidth="1"/>
    <col min="30" max="33" width="2.5" style="1" customWidth="1"/>
    <col min="34" max="34" width="9" customWidth="1"/>
  </cols>
  <sheetData>
    <row r="1" spans="1:33" ht="19.5" thickBot="1">
      <c r="A1" s="54" t="s">
        <v>337</v>
      </c>
      <c r="B1" s="54"/>
      <c r="C1" s="51"/>
      <c r="D1" s="51"/>
      <c r="E1" s="51"/>
      <c r="F1" s="51"/>
      <c r="Y1" s="44"/>
    </row>
    <row r="2" spans="1:33" ht="20.25" customHeight="1" thickBot="1">
      <c r="A2" s="153" t="s">
        <v>128</v>
      </c>
      <c r="B2" s="154"/>
      <c r="C2" s="42"/>
      <c r="D2" s="42"/>
      <c r="E2" s="42"/>
      <c r="F2" s="43"/>
      <c r="G2" s="51"/>
      <c r="H2" s="155" t="s">
        <v>339</v>
      </c>
      <c r="I2" s="156"/>
      <c r="J2" s="156"/>
      <c r="K2" s="156"/>
      <c r="L2" s="156"/>
      <c r="M2" s="156"/>
      <c r="N2" s="156"/>
      <c r="O2" s="156"/>
      <c r="P2" s="157"/>
      <c r="R2" s="37" t="s">
        <v>129</v>
      </c>
      <c r="S2" s="35"/>
      <c r="T2" s="35"/>
      <c r="U2" s="35"/>
      <c r="V2" s="35"/>
      <c r="W2" s="35"/>
      <c r="X2" s="36"/>
      <c r="Y2" s="45"/>
      <c r="Z2" s="135"/>
    </row>
    <row r="3" spans="1:33" ht="20.25" customHeight="1" thickBot="1">
      <c r="A3" s="177" t="s">
        <v>105</v>
      </c>
      <c r="B3" s="178"/>
      <c r="C3" s="179"/>
      <c r="D3" s="144" t="s">
        <v>341</v>
      </c>
      <c r="E3" s="145"/>
      <c r="F3" s="146"/>
      <c r="G3" s="1">
        <f>VLOOKUP(D3,$G$135:$H$141,2,FALSE)</f>
        <v>3</v>
      </c>
      <c r="H3" s="121" t="s">
        <v>340</v>
      </c>
      <c r="I3" s="122"/>
      <c r="J3" s="122"/>
      <c r="K3" s="122"/>
      <c r="L3" s="122"/>
      <c r="M3" s="122"/>
      <c r="N3" s="122"/>
      <c r="O3" s="122"/>
      <c r="P3" s="123"/>
      <c r="Q3" s="52"/>
      <c r="R3" s="172"/>
      <c r="S3" s="173"/>
      <c r="T3" s="32" t="s">
        <v>102</v>
      </c>
      <c r="U3" s="133" t="s">
        <v>103</v>
      </c>
      <c r="V3" s="140"/>
      <c r="W3" s="133" t="s">
        <v>104</v>
      </c>
      <c r="X3" s="134"/>
      <c r="Y3" s="46"/>
      <c r="Z3" s="135"/>
    </row>
    <row r="4" spans="1:33" ht="20.25" customHeight="1" thickBot="1">
      <c r="A4" s="170" t="s">
        <v>245</v>
      </c>
      <c r="B4" s="171"/>
      <c r="C4" s="96" t="s">
        <v>244</v>
      </c>
      <c r="D4" s="147"/>
      <c r="E4" s="148"/>
      <c r="F4" s="149"/>
      <c r="H4" s="124"/>
      <c r="I4" s="125"/>
      <c r="J4" s="125"/>
      <c r="K4" s="125"/>
      <c r="L4" s="125"/>
      <c r="M4" s="125"/>
      <c r="N4" s="125"/>
      <c r="O4" s="125"/>
      <c r="P4" s="126"/>
      <c r="Q4" s="52"/>
      <c r="R4" s="162" t="s">
        <v>101</v>
      </c>
      <c r="S4" s="163"/>
      <c r="T4" s="89">
        <f>D8</f>
        <v>0</v>
      </c>
      <c r="U4" s="131">
        <f>VLOOKUP($G$3,Sheet2!$N$2:$T$7,2)</f>
        <v>900</v>
      </c>
      <c r="V4" s="139"/>
      <c r="W4" s="131">
        <f t="shared" ref="W4:W6" si="0">T4*U4</f>
        <v>0</v>
      </c>
      <c r="X4" s="132"/>
      <c r="Y4" s="45"/>
      <c r="Z4"/>
    </row>
    <row r="5" spans="1:33" ht="20.25" customHeight="1">
      <c r="A5" s="180" t="s">
        <v>169</v>
      </c>
      <c r="B5" s="181"/>
      <c r="C5" s="143"/>
      <c r="D5" s="147"/>
      <c r="E5" s="148"/>
      <c r="F5" s="149"/>
      <c r="H5" s="124"/>
      <c r="I5" s="125"/>
      <c r="J5" s="125"/>
      <c r="K5" s="125"/>
      <c r="L5" s="125"/>
      <c r="M5" s="125"/>
      <c r="N5" s="125"/>
      <c r="O5" s="125"/>
      <c r="P5" s="126"/>
      <c r="Q5" s="52"/>
      <c r="R5" s="160" t="s">
        <v>125</v>
      </c>
      <c r="S5" s="161"/>
      <c r="T5" s="31">
        <f>SUMIF($I$13:$I$132,"兵庫",$Y$13:$Y$132)</f>
        <v>0</v>
      </c>
      <c r="U5" s="131">
        <f>VLOOKUP($G$3,Sheet2!$N$2:$T$7,3)</f>
        <v>1300</v>
      </c>
      <c r="V5" s="139"/>
      <c r="W5" s="131">
        <f t="shared" si="0"/>
        <v>0</v>
      </c>
      <c r="X5" s="132"/>
      <c r="Y5" s="47"/>
      <c r="Z5"/>
    </row>
    <row r="6" spans="1:33" ht="20.25" customHeight="1" thickBot="1">
      <c r="A6" s="141" t="s">
        <v>168</v>
      </c>
      <c r="B6" s="142"/>
      <c r="C6" s="143"/>
      <c r="D6" s="147"/>
      <c r="E6" s="148"/>
      <c r="F6" s="149"/>
      <c r="H6" s="124"/>
      <c r="I6" s="125"/>
      <c r="J6" s="125"/>
      <c r="K6" s="125"/>
      <c r="L6" s="125"/>
      <c r="M6" s="125"/>
      <c r="N6" s="125"/>
      <c r="O6" s="125"/>
      <c r="P6" s="126"/>
      <c r="Q6" s="53"/>
      <c r="R6" s="160" t="s">
        <v>126</v>
      </c>
      <c r="S6" s="161"/>
      <c r="T6" s="31">
        <f>SUMIF($I$13:$I$132,"&lt;&gt;兵庫",$Y$13:$Y$132)</f>
        <v>0</v>
      </c>
      <c r="U6" s="131">
        <f>VLOOKUP($G$3,Sheet2!$N$2:$T$7,4)</f>
        <v>1300</v>
      </c>
      <c r="V6" s="139"/>
      <c r="W6" s="131">
        <f t="shared" si="0"/>
        <v>0</v>
      </c>
      <c r="X6" s="132"/>
      <c r="Y6" s="45"/>
      <c r="Z6"/>
    </row>
    <row r="7" spans="1:33" ht="20.25" customHeight="1" thickBot="1">
      <c r="A7" s="141" t="s">
        <v>112</v>
      </c>
      <c r="B7" s="142"/>
      <c r="C7" s="143"/>
      <c r="D7" s="150"/>
      <c r="E7" s="151"/>
      <c r="F7" s="152"/>
      <c r="H7" s="124"/>
      <c r="I7" s="125"/>
      <c r="J7" s="125"/>
      <c r="K7" s="125"/>
      <c r="L7" s="125"/>
      <c r="M7" s="125"/>
      <c r="N7" s="125"/>
      <c r="O7" s="125"/>
      <c r="P7" s="126"/>
      <c r="Q7" s="53"/>
      <c r="R7" s="174" t="s">
        <v>120</v>
      </c>
      <c r="S7" s="175"/>
      <c r="T7" s="176"/>
      <c r="U7" s="136">
        <f>SUM(W3:X6)</f>
        <v>0</v>
      </c>
      <c r="V7" s="137"/>
      <c r="W7" s="137"/>
      <c r="X7" s="138"/>
      <c r="Y7" s="47"/>
      <c r="Z7"/>
    </row>
    <row r="8" spans="1:33" ht="20.25" customHeight="1" thickBot="1">
      <c r="A8" s="164" t="s">
        <v>121</v>
      </c>
      <c r="B8" s="165"/>
      <c r="C8" s="166"/>
      <c r="D8" s="167"/>
      <c r="E8" s="168"/>
      <c r="F8" s="169"/>
      <c r="H8" s="127"/>
      <c r="I8" s="128"/>
      <c r="J8" s="128"/>
      <c r="K8" s="128"/>
      <c r="L8" s="128"/>
      <c r="M8" s="128"/>
      <c r="N8" s="128"/>
      <c r="O8" s="128"/>
      <c r="P8" s="129"/>
      <c r="Y8" s="47"/>
      <c r="Z8"/>
    </row>
    <row r="9" spans="1:33" ht="20.25" customHeight="1">
      <c r="A9" s="158"/>
      <c r="B9" s="158"/>
      <c r="C9" s="158"/>
      <c r="D9" s="159"/>
      <c r="E9" s="159"/>
      <c r="F9" s="159"/>
      <c r="Y9" s="47"/>
      <c r="Z9"/>
    </row>
    <row r="10" spans="1:33" ht="6.75" customHeight="1" thickBot="1">
      <c r="G10" s="48"/>
      <c r="M10" s="48"/>
      <c r="X10" s="49"/>
      <c r="Y10" s="50"/>
      <c r="Z10" s="1"/>
    </row>
    <row r="11" spans="1:33" ht="17.25" customHeight="1" thickBot="1">
      <c r="A11" s="33" t="s">
        <v>133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71"/>
      <c r="Z11" s="1"/>
    </row>
    <row r="12" spans="1:33" ht="31.5" customHeight="1">
      <c r="A12" s="72" t="s">
        <v>0</v>
      </c>
      <c r="B12" s="56" t="s">
        <v>115</v>
      </c>
      <c r="C12" s="57" t="s">
        <v>3</v>
      </c>
      <c r="D12" s="57" t="s">
        <v>4</v>
      </c>
      <c r="E12" s="58" t="s">
        <v>118</v>
      </c>
      <c r="F12" s="57" t="s">
        <v>119</v>
      </c>
      <c r="G12" s="59" t="s">
        <v>132</v>
      </c>
      <c r="H12" s="60" t="s">
        <v>1</v>
      </c>
      <c r="I12" s="61" t="s">
        <v>67</v>
      </c>
      <c r="J12" s="62" t="s">
        <v>109</v>
      </c>
      <c r="K12" s="63" t="s">
        <v>5</v>
      </c>
      <c r="L12" s="64" t="s">
        <v>6</v>
      </c>
      <c r="M12" s="64" t="s">
        <v>124</v>
      </c>
      <c r="N12" s="65" t="s">
        <v>2</v>
      </c>
      <c r="O12" s="66" t="s">
        <v>131</v>
      </c>
      <c r="P12" s="63" t="s">
        <v>5</v>
      </c>
      <c r="Q12" s="64" t="s">
        <v>6</v>
      </c>
      <c r="R12" s="64" t="s">
        <v>124</v>
      </c>
      <c r="S12" s="67" t="s">
        <v>2</v>
      </c>
      <c r="T12" s="100"/>
      <c r="U12" s="101"/>
      <c r="V12" s="102"/>
      <c r="W12" s="102"/>
      <c r="X12" s="103"/>
      <c r="Y12" s="73" t="s">
        <v>122</v>
      </c>
      <c r="Z12" s="69"/>
      <c r="AA12" s="26"/>
      <c r="AB12" s="26"/>
      <c r="AD12" s="130" t="s">
        <v>123</v>
      </c>
      <c r="AE12" s="130"/>
      <c r="AF12" s="130"/>
      <c r="AG12" s="130"/>
    </row>
    <row r="13" spans="1:33" s="28" customFormat="1" ht="15.75" customHeight="1">
      <c r="A13" s="74">
        <v>1</v>
      </c>
      <c r="B13" s="7"/>
      <c r="C13" s="8"/>
      <c r="D13" s="8"/>
      <c r="E13" s="8"/>
      <c r="F13" s="8"/>
      <c r="G13" s="8"/>
      <c r="H13" s="10"/>
      <c r="I13" s="120" t="str">
        <f>IF(B13="","","兵庫")</f>
        <v/>
      </c>
      <c r="J13" s="12"/>
      <c r="K13" s="8"/>
      <c r="L13" s="8"/>
      <c r="M13" s="9"/>
      <c r="N13" s="10"/>
      <c r="O13" s="7"/>
      <c r="P13" s="8"/>
      <c r="Q13" s="8"/>
      <c r="R13" s="8"/>
      <c r="S13" s="11"/>
      <c r="T13" s="104"/>
      <c r="U13" s="105"/>
      <c r="V13" s="105"/>
      <c r="W13" s="106"/>
      <c r="X13" s="107"/>
      <c r="Y13" s="75" t="str">
        <f t="shared" ref="Y13:Y44" si="1">IF(J13&amp;O13="","",COUNTA(J13,O13,T13)-AG13)</f>
        <v/>
      </c>
      <c r="Z13" s="70"/>
      <c r="AA13" s="27"/>
      <c r="AB13" s="27"/>
      <c r="AC13" s="27"/>
      <c r="AD13" s="27">
        <f t="shared" ref="AD13:AD44" si="2">IF(OR(J13="十種競技",J13="七種競技"),1,0)</f>
        <v>0</v>
      </c>
      <c r="AE13" s="27">
        <f t="shared" ref="AE13:AE44" si="3">IF(OR(O13="十種競技",O13="七種競技"),1,0)</f>
        <v>0</v>
      </c>
      <c r="AF13" s="27">
        <f t="shared" ref="AF13:AF44" si="4">IF(OR(T13="十種競技",T13="七種競技"),1,0)</f>
        <v>0</v>
      </c>
      <c r="AG13" s="27">
        <f>SUM(AD13:AF13)</f>
        <v>0</v>
      </c>
    </row>
    <row r="14" spans="1:33" s="28" customFormat="1" ht="15.75" customHeight="1">
      <c r="A14" s="76">
        <v>2</v>
      </c>
      <c r="B14" s="7"/>
      <c r="C14" s="8"/>
      <c r="D14" s="8"/>
      <c r="E14" s="8"/>
      <c r="F14" s="8"/>
      <c r="G14" s="8"/>
      <c r="H14" s="10"/>
      <c r="I14" s="8" t="str">
        <f t="shared" ref="I14:I77" si="5">IF(B14="","","兵庫")</f>
        <v/>
      </c>
      <c r="J14" s="17"/>
      <c r="K14" s="14"/>
      <c r="L14" s="14"/>
      <c r="M14" s="18"/>
      <c r="N14" s="15"/>
      <c r="O14" s="13"/>
      <c r="P14" s="14"/>
      <c r="Q14" s="14"/>
      <c r="R14" s="18"/>
      <c r="S14" s="16"/>
      <c r="T14" s="108"/>
      <c r="U14" s="109"/>
      <c r="V14" s="109"/>
      <c r="W14" s="110"/>
      <c r="X14" s="111"/>
      <c r="Y14" s="75" t="str">
        <f t="shared" si="1"/>
        <v/>
      </c>
      <c r="Z14" s="70"/>
      <c r="AA14" s="27"/>
      <c r="AB14" s="27"/>
      <c r="AC14" s="27"/>
      <c r="AD14" s="27">
        <f t="shared" si="2"/>
        <v>0</v>
      </c>
      <c r="AE14" s="27">
        <f t="shared" si="3"/>
        <v>0</v>
      </c>
      <c r="AF14" s="27">
        <f t="shared" si="4"/>
        <v>0</v>
      </c>
      <c r="AG14" s="27">
        <f t="shared" ref="AG14:AG77" si="6">SUM(AD14:AF14)</f>
        <v>0</v>
      </c>
    </row>
    <row r="15" spans="1:33" s="28" customFormat="1" ht="15.75" customHeight="1">
      <c r="A15" s="76">
        <v>3</v>
      </c>
      <c r="B15" s="7"/>
      <c r="C15" s="8"/>
      <c r="D15" s="8"/>
      <c r="E15" s="8"/>
      <c r="F15" s="8"/>
      <c r="G15" s="8"/>
      <c r="H15" s="10"/>
      <c r="I15" s="8" t="str">
        <f t="shared" si="5"/>
        <v/>
      </c>
      <c r="J15" s="17"/>
      <c r="K15" s="14"/>
      <c r="L15" s="14"/>
      <c r="M15" s="18"/>
      <c r="N15" s="15"/>
      <c r="O15" s="13"/>
      <c r="P15" s="14"/>
      <c r="Q15" s="14"/>
      <c r="R15" s="18"/>
      <c r="S15" s="16"/>
      <c r="T15" s="108"/>
      <c r="U15" s="109"/>
      <c r="V15" s="109"/>
      <c r="W15" s="110"/>
      <c r="X15" s="111"/>
      <c r="Y15" s="75" t="str">
        <f t="shared" si="1"/>
        <v/>
      </c>
      <c r="Z15" s="70"/>
      <c r="AA15" s="27"/>
      <c r="AB15" s="27"/>
      <c r="AC15" s="27"/>
      <c r="AD15" s="27">
        <f t="shared" si="2"/>
        <v>0</v>
      </c>
      <c r="AE15" s="27">
        <f t="shared" si="3"/>
        <v>0</v>
      </c>
      <c r="AF15" s="27">
        <f t="shared" si="4"/>
        <v>0</v>
      </c>
      <c r="AG15" s="27">
        <f t="shared" si="6"/>
        <v>0</v>
      </c>
    </row>
    <row r="16" spans="1:33" s="28" customFormat="1" ht="15.75" customHeight="1">
      <c r="A16" s="76">
        <v>4</v>
      </c>
      <c r="B16" s="7"/>
      <c r="C16" s="8"/>
      <c r="D16" s="8"/>
      <c r="E16" s="8"/>
      <c r="F16" s="8"/>
      <c r="G16" s="8"/>
      <c r="H16" s="10"/>
      <c r="I16" s="8" t="str">
        <f t="shared" si="5"/>
        <v/>
      </c>
      <c r="J16" s="17"/>
      <c r="K16" s="14"/>
      <c r="L16" s="14"/>
      <c r="M16" s="18"/>
      <c r="N16" s="15"/>
      <c r="O16" s="13"/>
      <c r="P16" s="14"/>
      <c r="Q16" s="14"/>
      <c r="R16" s="18"/>
      <c r="S16" s="16"/>
      <c r="T16" s="108"/>
      <c r="U16" s="109"/>
      <c r="V16" s="109"/>
      <c r="W16" s="110"/>
      <c r="X16" s="111"/>
      <c r="Y16" s="75" t="str">
        <f t="shared" si="1"/>
        <v/>
      </c>
      <c r="Z16" s="70"/>
      <c r="AA16" s="27"/>
      <c r="AB16" s="27"/>
      <c r="AC16" s="27"/>
      <c r="AD16" s="27">
        <f t="shared" si="2"/>
        <v>0</v>
      </c>
      <c r="AE16" s="27">
        <f t="shared" si="3"/>
        <v>0</v>
      </c>
      <c r="AF16" s="27">
        <f t="shared" si="4"/>
        <v>0</v>
      </c>
      <c r="AG16" s="27">
        <f t="shared" si="6"/>
        <v>0</v>
      </c>
    </row>
    <row r="17" spans="1:33" s="28" customFormat="1" ht="15.75" customHeight="1">
      <c r="A17" s="76">
        <v>5</v>
      </c>
      <c r="B17" s="7"/>
      <c r="C17" s="8"/>
      <c r="D17" s="8"/>
      <c r="E17" s="8"/>
      <c r="F17" s="8"/>
      <c r="G17" s="8"/>
      <c r="H17" s="10"/>
      <c r="I17" s="8" t="str">
        <f t="shared" si="5"/>
        <v/>
      </c>
      <c r="J17" s="17"/>
      <c r="K17" s="14"/>
      <c r="L17" s="14"/>
      <c r="M17" s="18"/>
      <c r="N17" s="15"/>
      <c r="O17" s="13"/>
      <c r="P17" s="14"/>
      <c r="Q17" s="14"/>
      <c r="R17" s="18"/>
      <c r="S17" s="16"/>
      <c r="T17" s="108"/>
      <c r="U17" s="109"/>
      <c r="V17" s="109"/>
      <c r="W17" s="110"/>
      <c r="X17" s="111"/>
      <c r="Y17" s="75" t="str">
        <f t="shared" si="1"/>
        <v/>
      </c>
      <c r="Z17" s="70"/>
      <c r="AA17" s="27"/>
      <c r="AB17" s="27"/>
      <c r="AC17" s="27"/>
      <c r="AD17" s="27">
        <f t="shared" si="2"/>
        <v>0</v>
      </c>
      <c r="AE17" s="27">
        <f t="shared" si="3"/>
        <v>0</v>
      </c>
      <c r="AF17" s="27">
        <f t="shared" si="4"/>
        <v>0</v>
      </c>
      <c r="AG17" s="27">
        <f t="shared" si="6"/>
        <v>0</v>
      </c>
    </row>
    <row r="18" spans="1:33" s="28" customFormat="1" ht="15.75" customHeight="1">
      <c r="A18" s="76">
        <v>6</v>
      </c>
      <c r="B18" s="7"/>
      <c r="C18" s="8"/>
      <c r="D18" s="8"/>
      <c r="E18" s="8"/>
      <c r="F18" s="8"/>
      <c r="G18" s="8"/>
      <c r="H18" s="10"/>
      <c r="I18" s="8" t="str">
        <f t="shared" si="5"/>
        <v/>
      </c>
      <c r="J18" s="17"/>
      <c r="K18" s="14"/>
      <c r="L18" s="14"/>
      <c r="M18" s="18"/>
      <c r="N18" s="15"/>
      <c r="O18" s="13"/>
      <c r="P18" s="14"/>
      <c r="Q18" s="14"/>
      <c r="R18" s="18"/>
      <c r="S18" s="16"/>
      <c r="T18" s="108"/>
      <c r="U18" s="109"/>
      <c r="V18" s="109"/>
      <c r="W18" s="110"/>
      <c r="X18" s="111"/>
      <c r="Y18" s="75" t="str">
        <f t="shared" si="1"/>
        <v/>
      </c>
      <c r="Z18" s="70"/>
      <c r="AA18" s="27"/>
      <c r="AB18" s="27"/>
      <c r="AC18" s="27"/>
      <c r="AD18" s="27">
        <f t="shared" si="2"/>
        <v>0</v>
      </c>
      <c r="AE18" s="27">
        <f t="shared" si="3"/>
        <v>0</v>
      </c>
      <c r="AF18" s="27">
        <f t="shared" si="4"/>
        <v>0</v>
      </c>
      <c r="AG18" s="27">
        <f t="shared" si="6"/>
        <v>0</v>
      </c>
    </row>
    <row r="19" spans="1:33" s="28" customFormat="1" ht="15.75" customHeight="1">
      <c r="A19" s="76">
        <v>7</v>
      </c>
      <c r="B19" s="7"/>
      <c r="C19" s="8"/>
      <c r="D19" s="8"/>
      <c r="E19" s="8"/>
      <c r="F19" s="8"/>
      <c r="G19" s="8"/>
      <c r="H19" s="10"/>
      <c r="I19" s="8" t="str">
        <f t="shared" si="5"/>
        <v/>
      </c>
      <c r="J19" s="17"/>
      <c r="K19" s="14"/>
      <c r="L19" s="14"/>
      <c r="M19" s="18"/>
      <c r="N19" s="15"/>
      <c r="O19" s="13"/>
      <c r="P19" s="14"/>
      <c r="Q19" s="14"/>
      <c r="R19" s="18"/>
      <c r="S19" s="16"/>
      <c r="T19" s="108"/>
      <c r="U19" s="109"/>
      <c r="V19" s="109"/>
      <c r="W19" s="110"/>
      <c r="X19" s="111"/>
      <c r="Y19" s="75" t="str">
        <f t="shared" si="1"/>
        <v/>
      </c>
      <c r="Z19" s="70"/>
      <c r="AA19" s="27"/>
      <c r="AB19" s="27"/>
      <c r="AC19" s="27"/>
      <c r="AD19" s="27">
        <f t="shared" si="2"/>
        <v>0</v>
      </c>
      <c r="AE19" s="27">
        <f t="shared" si="3"/>
        <v>0</v>
      </c>
      <c r="AF19" s="27">
        <f t="shared" si="4"/>
        <v>0</v>
      </c>
      <c r="AG19" s="27">
        <f t="shared" si="6"/>
        <v>0</v>
      </c>
    </row>
    <row r="20" spans="1:33" s="28" customFormat="1" ht="15.75" customHeight="1">
      <c r="A20" s="76">
        <v>8</v>
      </c>
      <c r="B20" s="7"/>
      <c r="C20" s="8"/>
      <c r="D20" s="8"/>
      <c r="E20" s="8"/>
      <c r="F20" s="8"/>
      <c r="G20" s="8"/>
      <c r="H20" s="10"/>
      <c r="I20" s="8" t="str">
        <f t="shared" si="5"/>
        <v/>
      </c>
      <c r="J20" s="17"/>
      <c r="K20" s="14"/>
      <c r="L20" s="14"/>
      <c r="M20" s="18"/>
      <c r="N20" s="15"/>
      <c r="O20" s="13"/>
      <c r="P20" s="14"/>
      <c r="Q20" s="14"/>
      <c r="R20" s="18"/>
      <c r="S20" s="16"/>
      <c r="T20" s="108"/>
      <c r="U20" s="109"/>
      <c r="V20" s="109"/>
      <c r="W20" s="110"/>
      <c r="X20" s="111"/>
      <c r="Y20" s="75" t="str">
        <f t="shared" si="1"/>
        <v/>
      </c>
      <c r="Z20" s="70"/>
      <c r="AA20" s="27"/>
      <c r="AB20" s="27"/>
      <c r="AC20" s="27"/>
      <c r="AD20" s="27">
        <f t="shared" si="2"/>
        <v>0</v>
      </c>
      <c r="AE20" s="27">
        <f t="shared" si="3"/>
        <v>0</v>
      </c>
      <c r="AF20" s="27">
        <f t="shared" si="4"/>
        <v>0</v>
      </c>
      <c r="AG20" s="27">
        <f t="shared" si="6"/>
        <v>0</v>
      </c>
    </row>
    <row r="21" spans="1:33" s="28" customFormat="1" ht="15.75" customHeight="1">
      <c r="A21" s="76">
        <v>9</v>
      </c>
      <c r="B21" s="7"/>
      <c r="C21" s="8"/>
      <c r="D21" s="8"/>
      <c r="E21" s="8"/>
      <c r="F21" s="8"/>
      <c r="G21" s="8"/>
      <c r="H21" s="10"/>
      <c r="I21" s="8" t="str">
        <f t="shared" si="5"/>
        <v/>
      </c>
      <c r="J21" s="17"/>
      <c r="K21" s="14"/>
      <c r="L21" s="14"/>
      <c r="M21" s="18"/>
      <c r="N21" s="15"/>
      <c r="O21" s="13"/>
      <c r="P21" s="14"/>
      <c r="Q21" s="14"/>
      <c r="R21" s="18"/>
      <c r="S21" s="16"/>
      <c r="T21" s="108"/>
      <c r="U21" s="109"/>
      <c r="V21" s="109"/>
      <c r="W21" s="110"/>
      <c r="X21" s="111"/>
      <c r="Y21" s="75" t="str">
        <f t="shared" si="1"/>
        <v/>
      </c>
      <c r="Z21" s="70"/>
      <c r="AA21" s="27"/>
      <c r="AB21" s="27"/>
      <c r="AC21" s="27"/>
      <c r="AD21" s="27">
        <f t="shared" si="2"/>
        <v>0</v>
      </c>
      <c r="AE21" s="27">
        <f t="shared" si="3"/>
        <v>0</v>
      </c>
      <c r="AF21" s="27">
        <f t="shared" si="4"/>
        <v>0</v>
      </c>
      <c r="AG21" s="27">
        <f t="shared" si="6"/>
        <v>0</v>
      </c>
    </row>
    <row r="22" spans="1:33" s="28" customFormat="1" ht="15.75" customHeight="1">
      <c r="A22" s="76">
        <v>10</v>
      </c>
      <c r="B22" s="7"/>
      <c r="C22" s="8"/>
      <c r="D22" s="8"/>
      <c r="E22" s="8"/>
      <c r="F22" s="8"/>
      <c r="G22" s="8"/>
      <c r="H22" s="10"/>
      <c r="I22" s="8" t="str">
        <f t="shared" si="5"/>
        <v/>
      </c>
      <c r="J22" s="17"/>
      <c r="K22" s="14"/>
      <c r="L22" s="14"/>
      <c r="M22" s="18"/>
      <c r="N22" s="15"/>
      <c r="O22" s="13"/>
      <c r="P22" s="14"/>
      <c r="Q22" s="14"/>
      <c r="R22" s="18"/>
      <c r="S22" s="16"/>
      <c r="T22" s="108"/>
      <c r="U22" s="109"/>
      <c r="V22" s="109"/>
      <c r="W22" s="110"/>
      <c r="X22" s="111"/>
      <c r="Y22" s="75" t="str">
        <f t="shared" si="1"/>
        <v/>
      </c>
      <c r="Z22" s="70"/>
      <c r="AA22" s="27"/>
      <c r="AB22" s="27"/>
      <c r="AC22" s="27"/>
      <c r="AD22" s="27">
        <f t="shared" si="2"/>
        <v>0</v>
      </c>
      <c r="AE22" s="27">
        <f t="shared" si="3"/>
        <v>0</v>
      </c>
      <c r="AF22" s="27">
        <f t="shared" si="4"/>
        <v>0</v>
      </c>
      <c r="AG22" s="27">
        <f t="shared" si="6"/>
        <v>0</v>
      </c>
    </row>
    <row r="23" spans="1:33" s="28" customFormat="1" ht="15.75" customHeight="1">
      <c r="A23" s="76">
        <v>11</v>
      </c>
      <c r="B23" s="7"/>
      <c r="C23" s="8"/>
      <c r="D23" s="8"/>
      <c r="E23" s="8"/>
      <c r="F23" s="8"/>
      <c r="G23" s="8"/>
      <c r="H23" s="10"/>
      <c r="I23" s="8" t="str">
        <f t="shared" si="5"/>
        <v/>
      </c>
      <c r="J23" s="17"/>
      <c r="K23" s="14"/>
      <c r="L23" s="14"/>
      <c r="M23" s="18"/>
      <c r="N23" s="15"/>
      <c r="O23" s="13"/>
      <c r="P23" s="14"/>
      <c r="Q23" s="14"/>
      <c r="R23" s="18"/>
      <c r="S23" s="16"/>
      <c r="T23" s="108"/>
      <c r="U23" s="109"/>
      <c r="V23" s="109"/>
      <c r="W23" s="110"/>
      <c r="X23" s="111"/>
      <c r="Y23" s="75" t="str">
        <f t="shared" si="1"/>
        <v/>
      </c>
      <c r="Z23" s="70"/>
      <c r="AA23" s="27"/>
      <c r="AB23" s="27"/>
      <c r="AC23" s="27"/>
      <c r="AD23" s="27">
        <f t="shared" si="2"/>
        <v>0</v>
      </c>
      <c r="AE23" s="27">
        <f t="shared" si="3"/>
        <v>0</v>
      </c>
      <c r="AF23" s="27">
        <f t="shared" si="4"/>
        <v>0</v>
      </c>
      <c r="AG23" s="27">
        <f t="shared" si="6"/>
        <v>0</v>
      </c>
    </row>
    <row r="24" spans="1:33" s="28" customFormat="1" ht="15.75" customHeight="1">
      <c r="A24" s="76">
        <v>12</v>
      </c>
      <c r="B24" s="13"/>
      <c r="C24" s="14"/>
      <c r="D24" s="14"/>
      <c r="E24" s="8"/>
      <c r="F24" s="14"/>
      <c r="G24" s="8"/>
      <c r="H24" s="15"/>
      <c r="I24" s="8" t="str">
        <f t="shared" si="5"/>
        <v/>
      </c>
      <c r="J24" s="17"/>
      <c r="K24" s="14"/>
      <c r="L24" s="14"/>
      <c r="M24" s="18"/>
      <c r="N24" s="15"/>
      <c r="O24" s="13"/>
      <c r="P24" s="14"/>
      <c r="Q24" s="14"/>
      <c r="R24" s="18"/>
      <c r="S24" s="16"/>
      <c r="T24" s="108"/>
      <c r="U24" s="109"/>
      <c r="V24" s="109"/>
      <c r="W24" s="110"/>
      <c r="X24" s="111"/>
      <c r="Y24" s="75" t="str">
        <f t="shared" si="1"/>
        <v/>
      </c>
      <c r="Z24" s="70"/>
      <c r="AA24" s="27"/>
      <c r="AB24" s="27"/>
      <c r="AC24" s="27"/>
      <c r="AD24" s="27">
        <f t="shared" si="2"/>
        <v>0</v>
      </c>
      <c r="AE24" s="27">
        <f t="shared" si="3"/>
        <v>0</v>
      </c>
      <c r="AF24" s="27">
        <f t="shared" si="4"/>
        <v>0</v>
      </c>
      <c r="AG24" s="27">
        <f t="shared" si="6"/>
        <v>0</v>
      </c>
    </row>
    <row r="25" spans="1:33" s="28" customFormat="1" ht="15.75" customHeight="1">
      <c r="A25" s="76">
        <v>13</v>
      </c>
      <c r="B25" s="13"/>
      <c r="C25" s="14"/>
      <c r="D25" s="14"/>
      <c r="E25" s="8"/>
      <c r="F25" s="14"/>
      <c r="G25" s="8"/>
      <c r="H25" s="15"/>
      <c r="I25" s="8" t="str">
        <f t="shared" si="5"/>
        <v/>
      </c>
      <c r="J25" s="17"/>
      <c r="K25" s="14"/>
      <c r="L25" s="14"/>
      <c r="M25" s="18"/>
      <c r="N25" s="15"/>
      <c r="O25" s="13"/>
      <c r="P25" s="14"/>
      <c r="Q25" s="14"/>
      <c r="R25" s="18"/>
      <c r="S25" s="16"/>
      <c r="T25" s="108"/>
      <c r="U25" s="109"/>
      <c r="V25" s="109"/>
      <c r="W25" s="110"/>
      <c r="X25" s="111"/>
      <c r="Y25" s="75" t="str">
        <f t="shared" si="1"/>
        <v/>
      </c>
      <c r="Z25" s="70"/>
      <c r="AA25" s="27"/>
      <c r="AB25" s="27"/>
      <c r="AC25" s="27"/>
      <c r="AD25" s="27">
        <f t="shared" si="2"/>
        <v>0</v>
      </c>
      <c r="AE25" s="27">
        <f t="shared" si="3"/>
        <v>0</v>
      </c>
      <c r="AF25" s="27">
        <f t="shared" si="4"/>
        <v>0</v>
      </c>
      <c r="AG25" s="27">
        <f t="shared" si="6"/>
        <v>0</v>
      </c>
    </row>
    <row r="26" spans="1:33" s="28" customFormat="1" ht="15.75" customHeight="1">
      <c r="A26" s="76">
        <v>14</v>
      </c>
      <c r="B26" s="13"/>
      <c r="C26" s="14"/>
      <c r="D26" s="14"/>
      <c r="E26" s="8"/>
      <c r="F26" s="14"/>
      <c r="G26" s="8"/>
      <c r="H26" s="15"/>
      <c r="I26" s="8" t="str">
        <f t="shared" si="5"/>
        <v/>
      </c>
      <c r="J26" s="17"/>
      <c r="K26" s="14"/>
      <c r="L26" s="14"/>
      <c r="M26" s="18"/>
      <c r="N26" s="15"/>
      <c r="O26" s="13"/>
      <c r="P26" s="14"/>
      <c r="Q26" s="14"/>
      <c r="R26" s="18"/>
      <c r="S26" s="16"/>
      <c r="T26" s="108"/>
      <c r="U26" s="109"/>
      <c r="V26" s="109"/>
      <c r="W26" s="110"/>
      <c r="X26" s="111"/>
      <c r="Y26" s="75" t="str">
        <f t="shared" si="1"/>
        <v/>
      </c>
      <c r="Z26" s="70"/>
      <c r="AA26" s="27"/>
      <c r="AB26" s="27"/>
      <c r="AC26" s="27"/>
      <c r="AD26" s="27">
        <f t="shared" si="2"/>
        <v>0</v>
      </c>
      <c r="AE26" s="27">
        <f t="shared" si="3"/>
        <v>0</v>
      </c>
      <c r="AF26" s="27">
        <f t="shared" si="4"/>
        <v>0</v>
      </c>
      <c r="AG26" s="27">
        <f t="shared" si="6"/>
        <v>0</v>
      </c>
    </row>
    <row r="27" spans="1:33" s="28" customFormat="1" ht="15.75" customHeight="1">
      <c r="A27" s="76">
        <v>15</v>
      </c>
      <c r="B27" s="13"/>
      <c r="C27" s="14"/>
      <c r="D27" s="14"/>
      <c r="E27" s="8"/>
      <c r="F27" s="14"/>
      <c r="G27" s="8"/>
      <c r="H27" s="15"/>
      <c r="I27" s="8" t="str">
        <f t="shared" si="5"/>
        <v/>
      </c>
      <c r="J27" s="17"/>
      <c r="K27" s="14"/>
      <c r="L27" s="14"/>
      <c r="M27" s="18"/>
      <c r="N27" s="15"/>
      <c r="O27" s="13"/>
      <c r="P27" s="14"/>
      <c r="Q27" s="14"/>
      <c r="R27" s="18"/>
      <c r="S27" s="16"/>
      <c r="T27" s="108"/>
      <c r="U27" s="109"/>
      <c r="V27" s="109"/>
      <c r="W27" s="110"/>
      <c r="X27" s="111"/>
      <c r="Y27" s="75" t="str">
        <f t="shared" si="1"/>
        <v/>
      </c>
      <c r="Z27" s="70"/>
      <c r="AA27" s="27"/>
      <c r="AB27" s="27"/>
      <c r="AC27" s="27"/>
      <c r="AD27" s="27">
        <f t="shared" si="2"/>
        <v>0</v>
      </c>
      <c r="AE27" s="27">
        <f t="shared" si="3"/>
        <v>0</v>
      </c>
      <c r="AF27" s="27">
        <f t="shared" si="4"/>
        <v>0</v>
      </c>
      <c r="AG27" s="27">
        <f t="shared" si="6"/>
        <v>0</v>
      </c>
    </row>
    <row r="28" spans="1:33" s="28" customFormat="1" ht="15.75" customHeight="1">
      <c r="A28" s="76">
        <v>16</v>
      </c>
      <c r="B28" s="13"/>
      <c r="C28" s="14"/>
      <c r="D28" s="14"/>
      <c r="E28" s="8"/>
      <c r="F28" s="14"/>
      <c r="G28" s="8"/>
      <c r="H28" s="15"/>
      <c r="I28" s="8" t="str">
        <f t="shared" si="5"/>
        <v/>
      </c>
      <c r="J28" s="17"/>
      <c r="K28" s="14"/>
      <c r="L28" s="14"/>
      <c r="M28" s="18"/>
      <c r="N28" s="15"/>
      <c r="O28" s="13"/>
      <c r="P28" s="14"/>
      <c r="Q28" s="14"/>
      <c r="R28" s="18"/>
      <c r="S28" s="16"/>
      <c r="T28" s="108"/>
      <c r="U28" s="109"/>
      <c r="V28" s="109"/>
      <c r="W28" s="110"/>
      <c r="X28" s="111"/>
      <c r="Y28" s="75" t="str">
        <f t="shared" si="1"/>
        <v/>
      </c>
      <c r="Z28" s="70"/>
      <c r="AA28" s="27"/>
      <c r="AB28" s="27"/>
      <c r="AC28" s="27"/>
      <c r="AD28" s="27">
        <f t="shared" si="2"/>
        <v>0</v>
      </c>
      <c r="AE28" s="27">
        <f t="shared" si="3"/>
        <v>0</v>
      </c>
      <c r="AF28" s="27">
        <f t="shared" si="4"/>
        <v>0</v>
      </c>
      <c r="AG28" s="27">
        <f t="shared" si="6"/>
        <v>0</v>
      </c>
    </row>
    <row r="29" spans="1:33" s="28" customFormat="1" ht="15.75" customHeight="1">
      <c r="A29" s="76">
        <v>17</v>
      </c>
      <c r="B29" s="13"/>
      <c r="C29" s="14"/>
      <c r="D29" s="14"/>
      <c r="E29" s="8"/>
      <c r="F29" s="14"/>
      <c r="G29" s="8"/>
      <c r="H29" s="15"/>
      <c r="I29" s="8" t="str">
        <f t="shared" si="5"/>
        <v/>
      </c>
      <c r="J29" s="17"/>
      <c r="K29" s="14"/>
      <c r="L29" s="14"/>
      <c r="M29" s="18"/>
      <c r="N29" s="15"/>
      <c r="O29" s="13"/>
      <c r="P29" s="14"/>
      <c r="Q29" s="14"/>
      <c r="R29" s="18"/>
      <c r="S29" s="16"/>
      <c r="T29" s="108"/>
      <c r="U29" s="109"/>
      <c r="V29" s="109"/>
      <c r="W29" s="110"/>
      <c r="X29" s="111"/>
      <c r="Y29" s="75" t="str">
        <f t="shared" si="1"/>
        <v/>
      </c>
      <c r="Z29" s="70"/>
      <c r="AA29" s="27"/>
      <c r="AB29" s="27"/>
      <c r="AC29" s="27"/>
      <c r="AD29" s="27">
        <f t="shared" si="2"/>
        <v>0</v>
      </c>
      <c r="AE29" s="27">
        <f t="shared" si="3"/>
        <v>0</v>
      </c>
      <c r="AF29" s="27">
        <f t="shared" si="4"/>
        <v>0</v>
      </c>
      <c r="AG29" s="27">
        <f t="shared" si="6"/>
        <v>0</v>
      </c>
    </row>
    <row r="30" spans="1:33" s="28" customFormat="1" ht="15.75" customHeight="1">
      <c r="A30" s="76">
        <v>18</v>
      </c>
      <c r="B30" s="13"/>
      <c r="C30" s="14"/>
      <c r="D30" s="14"/>
      <c r="E30" s="8"/>
      <c r="F30" s="14"/>
      <c r="G30" s="8"/>
      <c r="H30" s="15"/>
      <c r="I30" s="8" t="str">
        <f t="shared" si="5"/>
        <v/>
      </c>
      <c r="J30" s="17"/>
      <c r="K30" s="14"/>
      <c r="L30" s="14"/>
      <c r="M30" s="18"/>
      <c r="N30" s="15"/>
      <c r="O30" s="13"/>
      <c r="P30" s="14"/>
      <c r="Q30" s="14"/>
      <c r="R30" s="18"/>
      <c r="S30" s="16"/>
      <c r="T30" s="108"/>
      <c r="U30" s="109"/>
      <c r="V30" s="109"/>
      <c r="W30" s="110"/>
      <c r="X30" s="111"/>
      <c r="Y30" s="75" t="str">
        <f t="shared" si="1"/>
        <v/>
      </c>
      <c r="Z30" s="70"/>
      <c r="AA30" s="27"/>
      <c r="AB30" s="27"/>
      <c r="AC30" s="27"/>
      <c r="AD30" s="27">
        <f t="shared" si="2"/>
        <v>0</v>
      </c>
      <c r="AE30" s="27">
        <f t="shared" si="3"/>
        <v>0</v>
      </c>
      <c r="AF30" s="27">
        <f t="shared" si="4"/>
        <v>0</v>
      </c>
      <c r="AG30" s="27">
        <f t="shared" si="6"/>
        <v>0</v>
      </c>
    </row>
    <row r="31" spans="1:33" s="28" customFormat="1" ht="15.75" customHeight="1">
      <c r="A31" s="76">
        <v>19</v>
      </c>
      <c r="B31" s="13"/>
      <c r="C31" s="14"/>
      <c r="D31" s="14"/>
      <c r="E31" s="8"/>
      <c r="F31" s="14"/>
      <c r="G31" s="8"/>
      <c r="H31" s="15"/>
      <c r="I31" s="8" t="str">
        <f t="shared" si="5"/>
        <v/>
      </c>
      <c r="J31" s="17"/>
      <c r="K31" s="14"/>
      <c r="L31" s="14"/>
      <c r="M31" s="18"/>
      <c r="N31" s="15"/>
      <c r="O31" s="13"/>
      <c r="P31" s="14"/>
      <c r="Q31" s="14"/>
      <c r="R31" s="18"/>
      <c r="S31" s="16"/>
      <c r="T31" s="108"/>
      <c r="U31" s="109"/>
      <c r="V31" s="109"/>
      <c r="W31" s="110"/>
      <c r="X31" s="111"/>
      <c r="Y31" s="75" t="str">
        <f t="shared" si="1"/>
        <v/>
      </c>
      <c r="Z31" s="70"/>
      <c r="AA31" s="27"/>
      <c r="AB31" s="27"/>
      <c r="AC31" s="27"/>
      <c r="AD31" s="27">
        <f t="shared" si="2"/>
        <v>0</v>
      </c>
      <c r="AE31" s="27">
        <f t="shared" si="3"/>
        <v>0</v>
      </c>
      <c r="AF31" s="27">
        <f t="shared" si="4"/>
        <v>0</v>
      </c>
      <c r="AG31" s="27">
        <f t="shared" si="6"/>
        <v>0</v>
      </c>
    </row>
    <row r="32" spans="1:33" s="28" customFormat="1" ht="15.75" customHeight="1">
      <c r="A32" s="76">
        <v>20</v>
      </c>
      <c r="B32" s="13"/>
      <c r="C32" s="14"/>
      <c r="D32" s="14"/>
      <c r="E32" s="8"/>
      <c r="F32" s="14"/>
      <c r="G32" s="8"/>
      <c r="H32" s="15"/>
      <c r="I32" s="8" t="str">
        <f t="shared" si="5"/>
        <v/>
      </c>
      <c r="J32" s="17"/>
      <c r="K32" s="14"/>
      <c r="L32" s="14"/>
      <c r="M32" s="18"/>
      <c r="N32" s="15"/>
      <c r="O32" s="13"/>
      <c r="P32" s="14"/>
      <c r="Q32" s="14"/>
      <c r="R32" s="18"/>
      <c r="S32" s="16"/>
      <c r="T32" s="108"/>
      <c r="U32" s="109"/>
      <c r="V32" s="109"/>
      <c r="W32" s="110"/>
      <c r="X32" s="111"/>
      <c r="Y32" s="75" t="str">
        <f t="shared" si="1"/>
        <v/>
      </c>
      <c r="Z32" s="70"/>
      <c r="AA32" s="27"/>
      <c r="AB32" s="27"/>
      <c r="AC32" s="27"/>
      <c r="AD32" s="27">
        <f t="shared" si="2"/>
        <v>0</v>
      </c>
      <c r="AE32" s="27">
        <f t="shared" si="3"/>
        <v>0</v>
      </c>
      <c r="AF32" s="27">
        <f t="shared" si="4"/>
        <v>0</v>
      </c>
      <c r="AG32" s="27">
        <f t="shared" si="6"/>
        <v>0</v>
      </c>
    </row>
    <row r="33" spans="1:33" s="28" customFormat="1" ht="15.75" customHeight="1">
      <c r="A33" s="76">
        <v>21</v>
      </c>
      <c r="B33" s="13"/>
      <c r="C33" s="14"/>
      <c r="D33" s="14"/>
      <c r="E33" s="8"/>
      <c r="F33" s="14"/>
      <c r="G33" s="8"/>
      <c r="H33" s="15"/>
      <c r="I33" s="8" t="str">
        <f t="shared" si="5"/>
        <v/>
      </c>
      <c r="J33" s="17"/>
      <c r="K33" s="14"/>
      <c r="L33" s="14"/>
      <c r="M33" s="18"/>
      <c r="N33" s="15"/>
      <c r="O33" s="13"/>
      <c r="P33" s="14"/>
      <c r="Q33" s="14"/>
      <c r="R33" s="18"/>
      <c r="S33" s="16"/>
      <c r="T33" s="108"/>
      <c r="U33" s="109"/>
      <c r="V33" s="109"/>
      <c r="W33" s="110"/>
      <c r="X33" s="111"/>
      <c r="Y33" s="75" t="str">
        <f t="shared" si="1"/>
        <v/>
      </c>
      <c r="Z33" s="70"/>
      <c r="AA33" s="27"/>
      <c r="AB33" s="27"/>
      <c r="AC33" s="27"/>
      <c r="AD33" s="27">
        <f t="shared" si="2"/>
        <v>0</v>
      </c>
      <c r="AE33" s="27">
        <f t="shared" si="3"/>
        <v>0</v>
      </c>
      <c r="AF33" s="27">
        <f t="shared" si="4"/>
        <v>0</v>
      </c>
      <c r="AG33" s="27">
        <f t="shared" si="6"/>
        <v>0</v>
      </c>
    </row>
    <row r="34" spans="1:33" s="28" customFormat="1" ht="15.75" customHeight="1">
      <c r="A34" s="76">
        <v>22</v>
      </c>
      <c r="B34" s="13"/>
      <c r="C34" s="14"/>
      <c r="D34" s="14"/>
      <c r="E34" s="8"/>
      <c r="F34" s="14"/>
      <c r="G34" s="8"/>
      <c r="H34" s="15"/>
      <c r="I34" s="8" t="str">
        <f t="shared" si="5"/>
        <v/>
      </c>
      <c r="J34" s="17"/>
      <c r="K34" s="14"/>
      <c r="L34" s="14"/>
      <c r="M34" s="18"/>
      <c r="N34" s="15"/>
      <c r="O34" s="13"/>
      <c r="P34" s="14"/>
      <c r="Q34" s="14"/>
      <c r="R34" s="18"/>
      <c r="S34" s="16"/>
      <c r="T34" s="108"/>
      <c r="U34" s="109"/>
      <c r="V34" s="109"/>
      <c r="W34" s="110"/>
      <c r="X34" s="111"/>
      <c r="Y34" s="75" t="str">
        <f t="shared" si="1"/>
        <v/>
      </c>
      <c r="Z34" s="70"/>
      <c r="AA34" s="27"/>
      <c r="AB34" s="27"/>
      <c r="AC34" s="27"/>
      <c r="AD34" s="27">
        <f t="shared" si="2"/>
        <v>0</v>
      </c>
      <c r="AE34" s="27">
        <f t="shared" si="3"/>
        <v>0</v>
      </c>
      <c r="AF34" s="27">
        <f t="shared" si="4"/>
        <v>0</v>
      </c>
      <c r="AG34" s="27">
        <f t="shared" si="6"/>
        <v>0</v>
      </c>
    </row>
    <row r="35" spans="1:33" s="28" customFormat="1" ht="15.75" customHeight="1">
      <c r="A35" s="76">
        <v>23</v>
      </c>
      <c r="B35" s="13"/>
      <c r="C35" s="14"/>
      <c r="D35" s="14"/>
      <c r="E35" s="8"/>
      <c r="F35" s="14"/>
      <c r="G35" s="8"/>
      <c r="H35" s="15"/>
      <c r="I35" s="8" t="str">
        <f t="shared" si="5"/>
        <v/>
      </c>
      <c r="J35" s="17"/>
      <c r="K35" s="14"/>
      <c r="L35" s="14"/>
      <c r="M35" s="18"/>
      <c r="N35" s="15"/>
      <c r="O35" s="13"/>
      <c r="P35" s="14"/>
      <c r="Q35" s="14"/>
      <c r="R35" s="18"/>
      <c r="S35" s="16"/>
      <c r="T35" s="108"/>
      <c r="U35" s="109"/>
      <c r="V35" s="109"/>
      <c r="W35" s="110"/>
      <c r="X35" s="111"/>
      <c r="Y35" s="75" t="str">
        <f t="shared" si="1"/>
        <v/>
      </c>
      <c r="Z35" s="70"/>
      <c r="AA35" s="27"/>
      <c r="AB35" s="27"/>
      <c r="AC35" s="27"/>
      <c r="AD35" s="27">
        <f t="shared" si="2"/>
        <v>0</v>
      </c>
      <c r="AE35" s="27">
        <f t="shared" si="3"/>
        <v>0</v>
      </c>
      <c r="AF35" s="27">
        <f t="shared" si="4"/>
        <v>0</v>
      </c>
      <c r="AG35" s="27">
        <f t="shared" si="6"/>
        <v>0</v>
      </c>
    </row>
    <row r="36" spans="1:33" s="28" customFormat="1" ht="15.75" customHeight="1">
      <c r="A36" s="76">
        <v>24</v>
      </c>
      <c r="B36" s="13"/>
      <c r="C36" s="14"/>
      <c r="D36" s="14"/>
      <c r="E36" s="8"/>
      <c r="F36" s="14"/>
      <c r="G36" s="8"/>
      <c r="H36" s="15"/>
      <c r="I36" s="8" t="str">
        <f t="shared" si="5"/>
        <v/>
      </c>
      <c r="J36" s="17"/>
      <c r="K36" s="14"/>
      <c r="L36" s="14"/>
      <c r="M36" s="18"/>
      <c r="N36" s="15"/>
      <c r="O36" s="13"/>
      <c r="P36" s="14"/>
      <c r="Q36" s="14"/>
      <c r="R36" s="18"/>
      <c r="S36" s="16"/>
      <c r="T36" s="108"/>
      <c r="U36" s="109"/>
      <c r="V36" s="109"/>
      <c r="W36" s="110"/>
      <c r="X36" s="111"/>
      <c r="Y36" s="75" t="str">
        <f t="shared" si="1"/>
        <v/>
      </c>
      <c r="Z36" s="70"/>
      <c r="AA36" s="27"/>
      <c r="AB36" s="27"/>
      <c r="AC36" s="27"/>
      <c r="AD36" s="27">
        <f t="shared" si="2"/>
        <v>0</v>
      </c>
      <c r="AE36" s="27">
        <f t="shared" si="3"/>
        <v>0</v>
      </c>
      <c r="AF36" s="27">
        <f t="shared" si="4"/>
        <v>0</v>
      </c>
      <c r="AG36" s="27">
        <f t="shared" si="6"/>
        <v>0</v>
      </c>
    </row>
    <row r="37" spans="1:33" s="28" customFormat="1" ht="15.75" customHeight="1">
      <c r="A37" s="76">
        <v>25</v>
      </c>
      <c r="B37" s="13"/>
      <c r="C37" s="14"/>
      <c r="D37" s="14"/>
      <c r="E37" s="8"/>
      <c r="F37" s="14"/>
      <c r="G37" s="8"/>
      <c r="H37" s="15"/>
      <c r="I37" s="8" t="str">
        <f t="shared" si="5"/>
        <v/>
      </c>
      <c r="J37" s="17"/>
      <c r="K37" s="14"/>
      <c r="L37" s="14"/>
      <c r="M37" s="18"/>
      <c r="N37" s="15"/>
      <c r="O37" s="13"/>
      <c r="P37" s="14"/>
      <c r="Q37" s="14"/>
      <c r="R37" s="18"/>
      <c r="S37" s="16"/>
      <c r="T37" s="108"/>
      <c r="U37" s="109"/>
      <c r="V37" s="109"/>
      <c r="W37" s="110"/>
      <c r="X37" s="111"/>
      <c r="Y37" s="75" t="str">
        <f t="shared" si="1"/>
        <v/>
      </c>
      <c r="Z37" s="70"/>
      <c r="AA37" s="27"/>
      <c r="AB37" s="27"/>
      <c r="AC37" s="27"/>
      <c r="AD37" s="27">
        <f t="shared" si="2"/>
        <v>0</v>
      </c>
      <c r="AE37" s="27">
        <f t="shared" si="3"/>
        <v>0</v>
      </c>
      <c r="AF37" s="27">
        <f t="shared" si="4"/>
        <v>0</v>
      </c>
      <c r="AG37" s="27">
        <f t="shared" si="6"/>
        <v>0</v>
      </c>
    </row>
    <row r="38" spans="1:33" s="28" customFormat="1" ht="15.75" customHeight="1">
      <c r="A38" s="76">
        <v>26</v>
      </c>
      <c r="B38" s="13"/>
      <c r="C38" s="14"/>
      <c r="D38" s="14"/>
      <c r="E38" s="8"/>
      <c r="F38" s="14"/>
      <c r="G38" s="8"/>
      <c r="H38" s="15"/>
      <c r="I38" s="8" t="str">
        <f t="shared" si="5"/>
        <v/>
      </c>
      <c r="J38" s="17"/>
      <c r="K38" s="14"/>
      <c r="L38" s="14"/>
      <c r="M38" s="18"/>
      <c r="N38" s="15"/>
      <c r="O38" s="13"/>
      <c r="P38" s="14"/>
      <c r="Q38" s="14"/>
      <c r="R38" s="18"/>
      <c r="S38" s="16"/>
      <c r="T38" s="108"/>
      <c r="U38" s="109"/>
      <c r="V38" s="109"/>
      <c r="W38" s="110"/>
      <c r="X38" s="111"/>
      <c r="Y38" s="75" t="str">
        <f t="shared" si="1"/>
        <v/>
      </c>
      <c r="Z38" s="70"/>
      <c r="AA38" s="27"/>
      <c r="AB38" s="27"/>
      <c r="AC38" s="27"/>
      <c r="AD38" s="27">
        <f t="shared" si="2"/>
        <v>0</v>
      </c>
      <c r="AE38" s="27">
        <f t="shared" si="3"/>
        <v>0</v>
      </c>
      <c r="AF38" s="27">
        <f t="shared" si="4"/>
        <v>0</v>
      </c>
      <c r="AG38" s="27">
        <f t="shared" si="6"/>
        <v>0</v>
      </c>
    </row>
    <row r="39" spans="1:33" s="28" customFormat="1" ht="15.75" customHeight="1">
      <c r="A39" s="76">
        <v>27</v>
      </c>
      <c r="B39" s="13"/>
      <c r="C39" s="14"/>
      <c r="D39" s="14"/>
      <c r="E39" s="8"/>
      <c r="F39" s="14"/>
      <c r="G39" s="8"/>
      <c r="H39" s="15"/>
      <c r="I39" s="8" t="str">
        <f t="shared" si="5"/>
        <v/>
      </c>
      <c r="J39" s="17"/>
      <c r="K39" s="14"/>
      <c r="L39" s="14"/>
      <c r="M39" s="18"/>
      <c r="N39" s="15"/>
      <c r="O39" s="13"/>
      <c r="P39" s="14"/>
      <c r="Q39" s="14"/>
      <c r="R39" s="18"/>
      <c r="S39" s="16"/>
      <c r="T39" s="108"/>
      <c r="U39" s="109"/>
      <c r="V39" s="109"/>
      <c r="W39" s="110"/>
      <c r="X39" s="111"/>
      <c r="Y39" s="75" t="str">
        <f t="shared" si="1"/>
        <v/>
      </c>
      <c r="Z39" s="70"/>
      <c r="AA39" s="27"/>
      <c r="AB39" s="27"/>
      <c r="AC39" s="27"/>
      <c r="AD39" s="27">
        <f t="shared" si="2"/>
        <v>0</v>
      </c>
      <c r="AE39" s="27">
        <f t="shared" si="3"/>
        <v>0</v>
      </c>
      <c r="AF39" s="27">
        <f t="shared" si="4"/>
        <v>0</v>
      </c>
      <c r="AG39" s="27">
        <f t="shared" si="6"/>
        <v>0</v>
      </c>
    </row>
    <row r="40" spans="1:33" s="28" customFormat="1" ht="15.75" customHeight="1">
      <c r="A40" s="76">
        <v>28</v>
      </c>
      <c r="B40" s="13"/>
      <c r="C40" s="14"/>
      <c r="D40" s="14"/>
      <c r="E40" s="8"/>
      <c r="F40" s="14"/>
      <c r="G40" s="8"/>
      <c r="H40" s="15"/>
      <c r="I40" s="8" t="str">
        <f t="shared" si="5"/>
        <v/>
      </c>
      <c r="J40" s="17"/>
      <c r="K40" s="14"/>
      <c r="L40" s="14"/>
      <c r="M40" s="18"/>
      <c r="N40" s="15"/>
      <c r="O40" s="13"/>
      <c r="P40" s="14"/>
      <c r="Q40" s="14"/>
      <c r="R40" s="18"/>
      <c r="S40" s="16"/>
      <c r="T40" s="108"/>
      <c r="U40" s="109"/>
      <c r="V40" s="109"/>
      <c r="W40" s="110"/>
      <c r="X40" s="111"/>
      <c r="Y40" s="75" t="str">
        <f t="shared" si="1"/>
        <v/>
      </c>
      <c r="Z40" s="70"/>
      <c r="AA40" s="27"/>
      <c r="AB40" s="27"/>
      <c r="AC40" s="27"/>
      <c r="AD40" s="27">
        <f t="shared" si="2"/>
        <v>0</v>
      </c>
      <c r="AE40" s="27">
        <f t="shared" si="3"/>
        <v>0</v>
      </c>
      <c r="AF40" s="27">
        <f t="shared" si="4"/>
        <v>0</v>
      </c>
      <c r="AG40" s="27">
        <f t="shared" si="6"/>
        <v>0</v>
      </c>
    </row>
    <row r="41" spans="1:33" s="28" customFormat="1" ht="15.75" customHeight="1">
      <c r="A41" s="76">
        <v>29</v>
      </c>
      <c r="B41" s="13"/>
      <c r="C41" s="14"/>
      <c r="D41" s="14"/>
      <c r="E41" s="14"/>
      <c r="F41" s="14"/>
      <c r="G41" s="14"/>
      <c r="H41" s="15"/>
      <c r="I41" s="14" t="str">
        <f t="shared" si="5"/>
        <v/>
      </c>
      <c r="J41" s="17"/>
      <c r="K41" s="14"/>
      <c r="L41" s="14"/>
      <c r="M41" s="18"/>
      <c r="N41" s="15"/>
      <c r="O41" s="13"/>
      <c r="P41" s="14"/>
      <c r="Q41" s="14"/>
      <c r="R41" s="18"/>
      <c r="S41" s="16"/>
      <c r="T41" s="108"/>
      <c r="U41" s="109"/>
      <c r="V41" s="109"/>
      <c r="W41" s="110"/>
      <c r="X41" s="111"/>
      <c r="Y41" s="77" t="str">
        <f t="shared" si="1"/>
        <v/>
      </c>
      <c r="Z41" s="70"/>
      <c r="AA41" s="27"/>
      <c r="AB41" s="27"/>
      <c r="AC41" s="27"/>
      <c r="AD41" s="27">
        <f t="shared" si="2"/>
        <v>0</v>
      </c>
      <c r="AE41" s="27">
        <f t="shared" si="3"/>
        <v>0</v>
      </c>
      <c r="AF41" s="27">
        <f t="shared" si="4"/>
        <v>0</v>
      </c>
      <c r="AG41" s="27">
        <f t="shared" si="6"/>
        <v>0</v>
      </c>
    </row>
    <row r="42" spans="1:33" s="28" customFormat="1" ht="15.75" customHeight="1">
      <c r="A42" s="78">
        <v>30</v>
      </c>
      <c r="B42" s="19"/>
      <c r="C42" s="20"/>
      <c r="D42" s="20"/>
      <c r="E42" s="68"/>
      <c r="F42" s="20"/>
      <c r="G42" s="68"/>
      <c r="H42" s="21"/>
      <c r="I42" s="68" t="str">
        <f t="shared" si="5"/>
        <v/>
      </c>
      <c r="J42" s="23"/>
      <c r="K42" s="20"/>
      <c r="L42" s="20"/>
      <c r="M42" s="24"/>
      <c r="N42" s="21"/>
      <c r="O42" s="19"/>
      <c r="P42" s="20"/>
      <c r="Q42" s="20"/>
      <c r="R42" s="24"/>
      <c r="S42" s="22"/>
      <c r="T42" s="112"/>
      <c r="U42" s="113"/>
      <c r="V42" s="113"/>
      <c r="W42" s="114"/>
      <c r="X42" s="115"/>
      <c r="Y42" s="79" t="str">
        <f t="shared" si="1"/>
        <v/>
      </c>
      <c r="Z42" s="70"/>
      <c r="AA42" s="27"/>
      <c r="AB42" s="27"/>
      <c r="AC42" s="27"/>
      <c r="AD42" s="27">
        <f t="shared" si="2"/>
        <v>0</v>
      </c>
      <c r="AE42" s="27">
        <f t="shared" si="3"/>
        <v>0</v>
      </c>
      <c r="AF42" s="27">
        <f t="shared" si="4"/>
        <v>0</v>
      </c>
      <c r="AG42" s="27">
        <f t="shared" si="6"/>
        <v>0</v>
      </c>
    </row>
    <row r="43" spans="1:33" s="28" customFormat="1" ht="15.75" customHeight="1">
      <c r="A43" s="74">
        <v>31</v>
      </c>
      <c r="B43" s="7"/>
      <c r="C43" s="8"/>
      <c r="D43" s="8"/>
      <c r="E43" s="8"/>
      <c r="F43" s="8"/>
      <c r="G43" s="8"/>
      <c r="H43" s="10"/>
      <c r="I43" s="8" t="str">
        <f t="shared" si="5"/>
        <v/>
      </c>
      <c r="J43" s="12"/>
      <c r="K43" s="8"/>
      <c r="L43" s="8"/>
      <c r="M43" s="9"/>
      <c r="N43" s="10"/>
      <c r="O43" s="7"/>
      <c r="P43" s="8"/>
      <c r="Q43" s="8"/>
      <c r="R43" s="9"/>
      <c r="S43" s="11"/>
      <c r="T43" s="104"/>
      <c r="U43" s="105"/>
      <c r="V43" s="105"/>
      <c r="W43" s="106"/>
      <c r="X43" s="107"/>
      <c r="Y43" s="75" t="str">
        <f t="shared" si="1"/>
        <v/>
      </c>
      <c r="Z43" s="70"/>
      <c r="AA43" s="27"/>
      <c r="AB43" s="27"/>
      <c r="AC43" s="27"/>
      <c r="AD43" s="27">
        <f t="shared" si="2"/>
        <v>0</v>
      </c>
      <c r="AE43" s="27">
        <f t="shared" si="3"/>
        <v>0</v>
      </c>
      <c r="AF43" s="27">
        <f t="shared" si="4"/>
        <v>0</v>
      </c>
      <c r="AG43" s="27">
        <f t="shared" si="6"/>
        <v>0</v>
      </c>
    </row>
    <row r="44" spans="1:33" s="28" customFormat="1" ht="15.75" customHeight="1">
      <c r="A44" s="76">
        <v>32</v>
      </c>
      <c r="B44" s="13"/>
      <c r="C44" s="14"/>
      <c r="D44" s="14"/>
      <c r="E44" s="8"/>
      <c r="F44" s="14"/>
      <c r="G44" s="8"/>
      <c r="H44" s="15"/>
      <c r="I44" s="8" t="str">
        <f t="shared" si="5"/>
        <v/>
      </c>
      <c r="J44" s="17"/>
      <c r="K44" s="14"/>
      <c r="L44" s="14"/>
      <c r="M44" s="18"/>
      <c r="N44" s="15"/>
      <c r="O44" s="13"/>
      <c r="P44" s="14"/>
      <c r="Q44" s="14"/>
      <c r="R44" s="18"/>
      <c r="S44" s="16"/>
      <c r="T44" s="108"/>
      <c r="U44" s="109"/>
      <c r="V44" s="109"/>
      <c r="W44" s="110"/>
      <c r="X44" s="111"/>
      <c r="Y44" s="75" t="str">
        <f t="shared" si="1"/>
        <v/>
      </c>
      <c r="Z44" s="70"/>
      <c r="AA44" s="27"/>
      <c r="AB44" s="27"/>
      <c r="AC44" s="27"/>
      <c r="AD44" s="27">
        <f t="shared" si="2"/>
        <v>0</v>
      </c>
      <c r="AE44" s="27">
        <f t="shared" si="3"/>
        <v>0</v>
      </c>
      <c r="AF44" s="27">
        <f t="shared" si="4"/>
        <v>0</v>
      </c>
      <c r="AG44" s="27">
        <f t="shared" si="6"/>
        <v>0</v>
      </c>
    </row>
    <row r="45" spans="1:33" s="28" customFormat="1" ht="15.75" customHeight="1">
      <c r="A45" s="76">
        <v>33</v>
      </c>
      <c r="B45" s="13"/>
      <c r="C45" s="14"/>
      <c r="D45" s="14"/>
      <c r="E45" s="8"/>
      <c r="F45" s="14"/>
      <c r="G45" s="8"/>
      <c r="H45" s="15"/>
      <c r="I45" s="8" t="str">
        <f t="shared" si="5"/>
        <v/>
      </c>
      <c r="J45" s="17"/>
      <c r="K45" s="14"/>
      <c r="L45" s="14"/>
      <c r="M45" s="18"/>
      <c r="N45" s="15"/>
      <c r="O45" s="13"/>
      <c r="P45" s="14"/>
      <c r="Q45" s="14"/>
      <c r="R45" s="18"/>
      <c r="S45" s="16"/>
      <c r="T45" s="108"/>
      <c r="U45" s="109"/>
      <c r="V45" s="109"/>
      <c r="W45" s="110"/>
      <c r="X45" s="111"/>
      <c r="Y45" s="75" t="str">
        <f t="shared" ref="Y45:Y76" si="7">IF(J45&amp;O45="","",COUNTA(J45,O45,T45)-AG45)</f>
        <v/>
      </c>
      <c r="Z45" s="70"/>
      <c r="AA45" s="27"/>
      <c r="AB45" s="27"/>
      <c r="AC45" s="27"/>
      <c r="AD45" s="27">
        <f t="shared" ref="AD45:AD76" si="8">IF(OR(J45="十種競技",J45="七種競技"),1,0)</f>
        <v>0</v>
      </c>
      <c r="AE45" s="27">
        <f t="shared" ref="AE45:AE76" si="9">IF(OR(O45="十種競技",O45="七種競技"),1,0)</f>
        <v>0</v>
      </c>
      <c r="AF45" s="27">
        <f t="shared" ref="AF45:AF76" si="10">IF(OR(T45="十種競技",T45="七種競技"),1,0)</f>
        <v>0</v>
      </c>
      <c r="AG45" s="27">
        <f t="shared" si="6"/>
        <v>0</v>
      </c>
    </row>
    <row r="46" spans="1:33" s="28" customFormat="1" ht="15.75" customHeight="1">
      <c r="A46" s="76">
        <v>34</v>
      </c>
      <c r="B46" s="13"/>
      <c r="C46" s="14"/>
      <c r="D46" s="14"/>
      <c r="E46" s="8"/>
      <c r="F46" s="14"/>
      <c r="G46" s="8"/>
      <c r="H46" s="15"/>
      <c r="I46" s="8" t="str">
        <f t="shared" si="5"/>
        <v/>
      </c>
      <c r="J46" s="17"/>
      <c r="K46" s="14"/>
      <c r="L46" s="14"/>
      <c r="M46" s="18"/>
      <c r="N46" s="15"/>
      <c r="O46" s="13"/>
      <c r="P46" s="14"/>
      <c r="Q46" s="14"/>
      <c r="R46" s="18"/>
      <c r="S46" s="16"/>
      <c r="T46" s="108"/>
      <c r="U46" s="109"/>
      <c r="V46" s="109"/>
      <c r="W46" s="110"/>
      <c r="X46" s="111"/>
      <c r="Y46" s="75" t="str">
        <f t="shared" si="7"/>
        <v/>
      </c>
      <c r="Z46" s="70"/>
      <c r="AA46" s="27"/>
      <c r="AB46" s="27"/>
      <c r="AC46" s="27"/>
      <c r="AD46" s="27">
        <f t="shared" si="8"/>
        <v>0</v>
      </c>
      <c r="AE46" s="27">
        <f t="shared" si="9"/>
        <v>0</v>
      </c>
      <c r="AF46" s="27">
        <f t="shared" si="10"/>
        <v>0</v>
      </c>
      <c r="AG46" s="27">
        <f t="shared" si="6"/>
        <v>0</v>
      </c>
    </row>
    <row r="47" spans="1:33" s="28" customFormat="1" ht="15.75" customHeight="1">
      <c r="A47" s="76">
        <v>35</v>
      </c>
      <c r="B47" s="13"/>
      <c r="C47" s="14"/>
      <c r="D47" s="14"/>
      <c r="E47" s="8"/>
      <c r="F47" s="14"/>
      <c r="G47" s="8"/>
      <c r="H47" s="15"/>
      <c r="I47" s="8" t="str">
        <f t="shared" si="5"/>
        <v/>
      </c>
      <c r="J47" s="17"/>
      <c r="K47" s="14"/>
      <c r="L47" s="14"/>
      <c r="M47" s="18"/>
      <c r="N47" s="15"/>
      <c r="O47" s="13"/>
      <c r="P47" s="14"/>
      <c r="Q47" s="14"/>
      <c r="R47" s="18"/>
      <c r="S47" s="16"/>
      <c r="T47" s="108"/>
      <c r="U47" s="109"/>
      <c r="V47" s="109"/>
      <c r="W47" s="110"/>
      <c r="X47" s="111"/>
      <c r="Y47" s="75" t="str">
        <f t="shared" si="7"/>
        <v/>
      </c>
      <c r="Z47" s="70"/>
      <c r="AA47" s="27"/>
      <c r="AB47" s="27"/>
      <c r="AC47" s="27"/>
      <c r="AD47" s="27">
        <f t="shared" si="8"/>
        <v>0</v>
      </c>
      <c r="AE47" s="27">
        <f t="shared" si="9"/>
        <v>0</v>
      </c>
      <c r="AF47" s="27">
        <f t="shared" si="10"/>
        <v>0</v>
      </c>
      <c r="AG47" s="27">
        <f t="shared" si="6"/>
        <v>0</v>
      </c>
    </row>
    <row r="48" spans="1:33" s="28" customFormat="1" ht="15.75" customHeight="1">
      <c r="A48" s="76">
        <v>36</v>
      </c>
      <c r="B48" s="13"/>
      <c r="C48" s="14"/>
      <c r="D48" s="14"/>
      <c r="E48" s="8"/>
      <c r="F48" s="14"/>
      <c r="G48" s="8"/>
      <c r="H48" s="15"/>
      <c r="I48" s="8" t="str">
        <f t="shared" si="5"/>
        <v/>
      </c>
      <c r="J48" s="17"/>
      <c r="K48" s="14"/>
      <c r="L48" s="14"/>
      <c r="M48" s="18"/>
      <c r="N48" s="15"/>
      <c r="O48" s="13"/>
      <c r="P48" s="14"/>
      <c r="Q48" s="14"/>
      <c r="R48" s="18"/>
      <c r="S48" s="16"/>
      <c r="T48" s="108"/>
      <c r="U48" s="109"/>
      <c r="V48" s="109"/>
      <c r="W48" s="110"/>
      <c r="X48" s="111"/>
      <c r="Y48" s="75" t="str">
        <f t="shared" si="7"/>
        <v/>
      </c>
      <c r="Z48" s="70"/>
      <c r="AA48" s="27"/>
      <c r="AB48" s="27"/>
      <c r="AC48" s="27"/>
      <c r="AD48" s="27">
        <f t="shared" si="8"/>
        <v>0</v>
      </c>
      <c r="AE48" s="27">
        <f t="shared" si="9"/>
        <v>0</v>
      </c>
      <c r="AF48" s="27">
        <f t="shared" si="10"/>
        <v>0</v>
      </c>
      <c r="AG48" s="27">
        <f t="shared" si="6"/>
        <v>0</v>
      </c>
    </row>
    <row r="49" spans="1:33" s="28" customFormat="1" ht="15.75" customHeight="1">
      <c r="A49" s="76">
        <v>37</v>
      </c>
      <c r="B49" s="13"/>
      <c r="C49" s="14"/>
      <c r="D49" s="14"/>
      <c r="E49" s="8"/>
      <c r="F49" s="14"/>
      <c r="G49" s="8"/>
      <c r="H49" s="15"/>
      <c r="I49" s="8" t="str">
        <f t="shared" si="5"/>
        <v/>
      </c>
      <c r="J49" s="17"/>
      <c r="K49" s="14"/>
      <c r="L49" s="14"/>
      <c r="M49" s="18"/>
      <c r="N49" s="15"/>
      <c r="O49" s="13"/>
      <c r="P49" s="14"/>
      <c r="Q49" s="14"/>
      <c r="R49" s="18"/>
      <c r="S49" s="16"/>
      <c r="T49" s="108"/>
      <c r="U49" s="109"/>
      <c r="V49" s="109"/>
      <c r="W49" s="110"/>
      <c r="X49" s="111"/>
      <c r="Y49" s="75" t="str">
        <f t="shared" si="7"/>
        <v/>
      </c>
      <c r="Z49" s="70"/>
      <c r="AA49" s="27"/>
      <c r="AB49" s="27"/>
      <c r="AC49" s="27"/>
      <c r="AD49" s="27">
        <f t="shared" si="8"/>
        <v>0</v>
      </c>
      <c r="AE49" s="27">
        <f t="shared" si="9"/>
        <v>0</v>
      </c>
      <c r="AF49" s="27">
        <f t="shared" si="10"/>
        <v>0</v>
      </c>
      <c r="AG49" s="27">
        <f t="shared" si="6"/>
        <v>0</v>
      </c>
    </row>
    <row r="50" spans="1:33" s="28" customFormat="1" ht="15.75" customHeight="1">
      <c r="A50" s="76">
        <v>38</v>
      </c>
      <c r="B50" s="13"/>
      <c r="C50" s="14"/>
      <c r="D50" s="14"/>
      <c r="E50" s="8"/>
      <c r="F50" s="14"/>
      <c r="G50" s="8"/>
      <c r="H50" s="15"/>
      <c r="I50" s="8" t="str">
        <f t="shared" si="5"/>
        <v/>
      </c>
      <c r="J50" s="17"/>
      <c r="K50" s="14"/>
      <c r="L50" s="14"/>
      <c r="M50" s="18"/>
      <c r="N50" s="15"/>
      <c r="O50" s="13"/>
      <c r="P50" s="14"/>
      <c r="Q50" s="14"/>
      <c r="R50" s="18"/>
      <c r="S50" s="16"/>
      <c r="T50" s="108"/>
      <c r="U50" s="109"/>
      <c r="V50" s="109"/>
      <c r="W50" s="110"/>
      <c r="X50" s="111"/>
      <c r="Y50" s="75" t="str">
        <f t="shared" si="7"/>
        <v/>
      </c>
      <c r="Z50" s="70"/>
      <c r="AA50" s="27"/>
      <c r="AB50" s="27"/>
      <c r="AC50" s="27"/>
      <c r="AD50" s="27">
        <f t="shared" si="8"/>
        <v>0</v>
      </c>
      <c r="AE50" s="27">
        <f t="shared" si="9"/>
        <v>0</v>
      </c>
      <c r="AF50" s="27">
        <f t="shared" si="10"/>
        <v>0</v>
      </c>
      <c r="AG50" s="27">
        <f t="shared" si="6"/>
        <v>0</v>
      </c>
    </row>
    <row r="51" spans="1:33" s="28" customFormat="1" ht="15.75" customHeight="1">
      <c r="A51" s="76">
        <v>39</v>
      </c>
      <c r="B51" s="13"/>
      <c r="C51" s="14"/>
      <c r="D51" s="14"/>
      <c r="E51" s="8"/>
      <c r="F51" s="14"/>
      <c r="G51" s="8"/>
      <c r="H51" s="15"/>
      <c r="I51" s="8" t="str">
        <f t="shared" si="5"/>
        <v/>
      </c>
      <c r="J51" s="17"/>
      <c r="K51" s="14"/>
      <c r="L51" s="14"/>
      <c r="M51" s="18"/>
      <c r="N51" s="15"/>
      <c r="O51" s="13"/>
      <c r="P51" s="14"/>
      <c r="Q51" s="14"/>
      <c r="R51" s="18"/>
      <c r="S51" s="16"/>
      <c r="T51" s="108"/>
      <c r="U51" s="109"/>
      <c r="V51" s="109"/>
      <c r="W51" s="110"/>
      <c r="X51" s="111"/>
      <c r="Y51" s="75" t="str">
        <f t="shared" si="7"/>
        <v/>
      </c>
      <c r="Z51" s="70"/>
      <c r="AA51" s="27"/>
      <c r="AB51" s="27"/>
      <c r="AC51" s="27"/>
      <c r="AD51" s="27">
        <f t="shared" si="8"/>
        <v>0</v>
      </c>
      <c r="AE51" s="27">
        <f t="shared" si="9"/>
        <v>0</v>
      </c>
      <c r="AF51" s="27">
        <f t="shared" si="10"/>
        <v>0</v>
      </c>
      <c r="AG51" s="27">
        <f t="shared" si="6"/>
        <v>0</v>
      </c>
    </row>
    <row r="52" spans="1:33" s="28" customFormat="1" ht="15.75" customHeight="1">
      <c r="A52" s="76">
        <v>40</v>
      </c>
      <c r="B52" s="13"/>
      <c r="C52" s="14"/>
      <c r="D52" s="14"/>
      <c r="E52" s="8"/>
      <c r="F52" s="14"/>
      <c r="G52" s="8"/>
      <c r="H52" s="15"/>
      <c r="I52" s="8" t="str">
        <f t="shared" si="5"/>
        <v/>
      </c>
      <c r="J52" s="17"/>
      <c r="K52" s="14"/>
      <c r="L52" s="14"/>
      <c r="M52" s="18"/>
      <c r="N52" s="15"/>
      <c r="O52" s="13"/>
      <c r="P52" s="14"/>
      <c r="Q52" s="14"/>
      <c r="R52" s="18"/>
      <c r="S52" s="16"/>
      <c r="T52" s="108"/>
      <c r="U52" s="109"/>
      <c r="V52" s="109"/>
      <c r="W52" s="110"/>
      <c r="X52" s="111"/>
      <c r="Y52" s="75" t="str">
        <f t="shared" si="7"/>
        <v/>
      </c>
      <c r="Z52" s="70"/>
      <c r="AA52" s="27"/>
      <c r="AB52" s="27"/>
      <c r="AC52" s="27"/>
      <c r="AD52" s="27">
        <f t="shared" si="8"/>
        <v>0</v>
      </c>
      <c r="AE52" s="27">
        <f t="shared" si="9"/>
        <v>0</v>
      </c>
      <c r="AF52" s="27">
        <f t="shared" si="10"/>
        <v>0</v>
      </c>
      <c r="AG52" s="27">
        <f t="shared" si="6"/>
        <v>0</v>
      </c>
    </row>
    <row r="53" spans="1:33" s="28" customFormat="1" ht="15.75" customHeight="1">
      <c r="A53" s="76">
        <v>41</v>
      </c>
      <c r="B53" s="13"/>
      <c r="C53" s="14"/>
      <c r="D53" s="14"/>
      <c r="E53" s="8"/>
      <c r="F53" s="14"/>
      <c r="G53" s="8"/>
      <c r="H53" s="15"/>
      <c r="I53" s="8" t="str">
        <f t="shared" si="5"/>
        <v/>
      </c>
      <c r="J53" s="17"/>
      <c r="K53" s="14"/>
      <c r="L53" s="14"/>
      <c r="M53" s="18"/>
      <c r="N53" s="15"/>
      <c r="O53" s="13"/>
      <c r="P53" s="14"/>
      <c r="Q53" s="14"/>
      <c r="R53" s="18"/>
      <c r="S53" s="16"/>
      <c r="T53" s="108"/>
      <c r="U53" s="109"/>
      <c r="V53" s="109"/>
      <c r="W53" s="110"/>
      <c r="X53" s="111"/>
      <c r="Y53" s="75" t="str">
        <f t="shared" si="7"/>
        <v/>
      </c>
      <c r="Z53" s="70"/>
      <c r="AA53" s="27"/>
      <c r="AB53" s="27"/>
      <c r="AC53" s="27"/>
      <c r="AD53" s="27">
        <f t="shared" si="8"/>
        <v>0</v>
      </c>
      <c r="AE53" s="27">
        <f t="shared" si="9"/>
        <v>0</v>
      </c>
      <c r="AF53" s="27">
        <f t="shared" si="10"/>
        <v>0</v>
      </c>
      <c r="AG53" s="27">
        <f t="shared" si="6"/>
        <v>0</v>
      </c>
    </row>
    <row r="54" spans="1:33" s="28" customFormat="1" ht="15.75" customHeight="1">
      <c r="A54" s="76">
        <v>42</v>
      </c>
      <c r="B54" s="13"/>
      <c r="C54" s="14"/>
      <c r="D54" s="14"/>
      <c r="E54" s="8"/>
      <c r="F54" s="14"/>
      <c r="G54" s="8"/>
      <c r="H54" s="15"/>
      <c r="I54" s="8" t="str">
        <f t="shared" si="5"/>
        <v/>
      </c>
      <c r="J54" s="17"/>
      <c r="K54" s="14"/>
      <c r="L54" s="14"/>
      <c r="M54" s="18"/>
      <c r="N54" s="15"/>
      <c r="O54" s="13"/>
      <c r="P54" s="14"/>
      <c r="Q54" s="14"/>
      <c r="R54" s="18"/>
      <c r="S54" s="16"/>
      <c r="T54" s="108"/>
      <c r="U54" s="109"/>
      <c r="V54" s="109"/>
      <c r="W54" s="110"/>
      <c r="X54" s="111"/>
      <c r="Y54" s="75" t="str">
        <f t="shared" si="7"/>
        <v/>
      </c>
      <c r="Z54" s="70"/>
      <c r="AA54" s="27"/>
      <c r="AB54" s="27"/>
      <c r="AC54" s="27"/>
      <c r="AD54" s="27">
        <f t="shared" si="8"/>
        <v>0</v>
      </c>
      <c r="AE54" s="27">
        <f t="shared" si="9"/>
        <v>0</v>
      </c>
      <c r="AF54" s="27">
        <f t="shared" si="10"/>
        <v>0</v>
      </c>
      <c r="AG54" s="27">
        <f t="shared" si="6"/>
        <v>0</v>
      </c>
    </row>
    <row r="55" spans="1:33" s="28" customFormat="1" ht="15.75" customHeight="1">
      <c r="A55" s="76">
        <v>43</v>
      </c>
      <c r="B55" s="13"/>
      <c r="C55" s="14"/>
      <c r="D55" s="14"/>
      <c r="E55" s="8"/>
      <c r="F55" s="14"/>
      <c r="G55" s="8"/>
      <c r="H55" s="15"/>
      <c r="I55" s="8" t="str">
        <f t="shared" si="5"/>
        <v/>
      </c>
      <c r="J55" s="17"/>
      <c r="K55" s="14"/>
      <c r="L55" s="14"/>
      <c r="M55" s="18"/>
      <c r="N55" s="15"/>
      <c r="O55" s="13"/>
      <c r="P55" s="14"/>
      <c r="Q55" s="14"/>
      <c r="R55" s="18"/>
      <c r="S55" s="16"/>
      <c r="T55" s="108"/>
      <c r="U55" s="109"/>
      <c r="V55" s="109"/>
      <c r="W55" s="110"/>
      <c r="X55" s="111"/>
      <c r="Y55" s="75" t="str">
        <f t="shared" si="7"/>
        <v/>
      </c>
      <c r="Z55" s="70"/>
      <c r="AA55" s="27"/>
      <c r="AB55" s="27"/>
      <c r="AC55" s="27"/>
      <c r="AD55" s="27">
        <f t="shared" si="8"/>
        <v>0</v>
      </c>
      <c r="AE55" s="27">
        <f t="shared" si="9"/>
        <v>0</v>
      </c>
      <c r="AF55" s="27">
        <f t="shared" si="10"/>
        <v>0</v>
      </c>
      <c r="AG55" s="27">
        <f t="shared" si="6"/>
        <v>0</v>
      </c>
    </row>
    <row r="56" spans="1:33" s="28" customFormat="1" ht="15.75" customHeight="1">
      <c r="A56" s="76">
        <v>44</v>
      </c>
      <c r="B56" s="13"/>
      <c r="C56" s="14"/>
      <c r="D56" s="14"/>
      <c r="E56" s="8"/>
      <c r="F56" s="14"/>
      <c r="G56" s="8"/>
      <c r="H56" s="15"/>
      <c r="I56" s="8" t="str">
        <f t="shared" si="5"/>
        <v/>
      </c>
      <c r="J56" s="17"/>
      <c r="K56" s="14"/>
      <c r="L56" s="14"/>
      <c r="M56" s="18"/>
      <c r="N56" s="15"/>
      <c r="O56" s="13"/>
      <c r="P56" s="14"/>
      <c r="Q56" s="14"/>
      <c r="R56" s="18"/>
      <c r="S56" s="16"/>
      <c r="T56" s="108"/>
      <c r="U56" s="109"/>
      <c r="V56" s="109"/>
      <c r="W56" s="110"/>
      <c r="X56" s="111"/>
      <c r="Y56" s="75" t="str">
        <f t="shared" si="7"/>
        <v/>
      </c>
      <c r="Z56" s="70"/>
      <c r="AA56" s="27"/>
      <c r="AB56" s="27"/>
      <c r="AC56" s="27"/>
      <c r="AD56" s="27">
        <f t="shared" si="8"/>
        <v>0</v>
      </c>
      <c r="AE56" s="27">
        <f t="shared" si="9"/>
        <v>0</v>
      </c>
      <c r="AF56" s="27">
        <f t="shared" si="10"/>
        <v>0</v>
      </c>
      <c r="AG56" s="27">
        <f t="shared" si="6"/>
        <v>0</v>
      </c>
    </row>
    <row r="57" spans="1:33" s="28" customFormat="1" ht="15.75" customHeight="1">
      <c r="A57" s="76">
        <v>45</v>
      </c>
      <c r="B57" s="13"/>
      <c r="C57" s="14"/>
      <c r="D57" s="14"/>
      <c r="E57" s="8"/>
      <c r="F57" s="14"/>
      <c r="G57" s="8"/>
      <c r="H57" s="15"/>
      <c r="I57" s="8" t="str">
        <f t="shared" si="5"/>
        <v/>
      </c>
      <c r="J57" s="17"/>
      <c r="K57" s="14"/>
      <c r="L57" s="14"/>
      <c r="M57" s="18"/>
      <c r="N57" s="15"/>
      <c r="O57" s="13"/>
      <c r="P57" s="14"/>
      <c r="Q57" s="14"/>
      <c r="R57" s="18"/>
      <c r="S57" s="16"/>
      <c r="T57" s="108"/>
      <c r="U57" s="109"/>
      <c r="V57" s="109"/>
      <c r="W57" s="110"/>
      <c r="X57" s="111"/>
      <c r="Y57" s="75" t="str">
        <f t="shared" si="7"/>
        <v/>
      </c>
      <c r="Z57" s="70"/>
      <c r="AA57" s="27"/>
      <c r="AB57" s="27"/>
      <c r="AC57" s="27"/>
      <c r="AD57" s="27">
        <f t="shared" si="8"/>
        <v>0</v>
      </c>
      <c r="AE57" s="27">
        <f t="shared" si="9"/>
        <v>0</v>
      </c>
      <c r="AF57" s="27">
        <f t="shared" si="10"/>
        <v>0</v>
      </c>
      <c r="AG57" s="27">
        <f t="shared" si="6"/>
        <v>0</v>
      </c>
    </row>
    <row r="58" spans="1:33" s="28" customFormat="1" ht="15.75" customHeight="1">
      <c r="A58" s="76">
        <v>46</v>
      </c>
      <c r="B58" s="13"/>
      <c r="C58" s="14"/>
      <c r="D58" s="14"/>
      <c r="E58" s="8"/>
      <c r="F58" s="14"/>
      <c r="G58" s="8"/>
      <c r="H58" s="15"/>
      <c r="I58" s="8" t="str">
        <f t="shared" si="5"/>
        <v/>
      </c>
      <c r="J58" s="17"/>
      <c r="K58" s="14"/>
      <c r="L58" s="14"/>
      <c r="M58" s="18"/>
      <c r="N58" s="15"/>
      <c r="O58" s="13"/>
      <c r="P58" s="14"/>
      <c r="Q58" s="14"/>
      <c r="R58" s="18"/>
      <c r="S58" s="16"/>
      <c r="T58" s="108"/>
      <c r="U58" s="109"/>
      <c r="V58" s="109"/>
      <c r="W58" s="110"/>
      <c r="X58" s="111"/>
      <c r="Y58" s="75" t="str">
        <f t="shared" si="7"/>
        <v/>
      </c>
      <c r="Z58" s="70"/>
      <c r="AA58" s="27"/>
      <c r="AB58" s="27"/>
      <c r="AC58" s="27"/>
      <c r="AD58" s="27">
        <f t="shared" si="8"/>
        <v>0</v>
      </c>
      <c r="AE58" s="27">
        <f t="shared" si="9"/>
        <v>0</v>
      </c>
      <c r="AF58" s="27">
        <f t="shared" si="10"/>
        <v>0</v>
      </c>
      <c r="AG58" s="27">
        <f t="shared" si="6"/>
        <v>0</v>
      </c>
    </row>
    <row r="59" spans="1:33" s="28" customFormat="1" ht="15.75" customHeight="1">
      <c r="A59" s="76">
        <v>47</v>
      </c>
      <c r="B59" s="13"/>
      <c r="C59" s="14"/>
      <c r="D59" s="14"/>
      <c r="E59" s="8"/>
      <c r="F59" s="14"/>
      <c r="G59" s="8"/>
      <c r="H59" s="15"/>
      <c r="I59" s="8" t="str">
        <f t="shared" si="5"/>
        <v/>
      </c>
      <c r="J59" s="17"/>
      <c r="K59" s="14"/>
      <c r="L59" s="14"/>
      <c r="M59" s="18"/>
      <c r="N59" s="15"/>
      <c r="O59" s="13"/>
      <c r="P59" s="14"/>
      <c r="Q59" s="14"/>
      <c r="R59" s="18"/>
      <c r="S59" s="16"/>
      <c r="T59" s="108"/>
      <c r="U59" s="109"/>
      <c r="V59" s="109"/>
      <c r="W59" s="110"/>
      <c r="X59" s="111"/>
      <c r="Y59" s="75" t="str">
        <f t="shared" si="7"/>
        <v/>
      </c>
      <c r="Z59" s="70"/>
      <c r="AA59" s="27"/>
      <c r="AB59" s="27"/>
      <c r="AC59" s="27"/>
      <c r="AD59" s="27">
        <f t="shared" si="8"/>
        <v>0</v>
      </c>
      <c r="AE59" s="27">
        <f t="shared" si="9"/>
        <v>0</v>
      </c>
      <c r="AF59" s="27">
        <f t="shared" si="10"/>
        <v>0</v>
      </c>
      <c r="AG59" s="27">
        <f t="shared" si="6"/>
        <v>0</v>
      </c>
    </row>
    <row r="60" spans="1:33" s="28" customFormat="1" ht="15.75" customHeight="1">
      <c r="A60" s="76">
        <v>48</v>
      </c>
      <c r="B60" s="13"/>
      <c r="C60" s="14"/>
      <c r="D60" s="14"/>
      <c r="E60" s="8"/>
      <c r="F60" s="14"/>
      <c r="G60" s="8"/>
      <c r="H60" s="15"/>
      <c r="I60" s="8" t="str">
        <f t="shared" si="5"/>
        <v/>
      </c>
      <c r="J60" s="17"/>
      <c r="K60" s="14"/>
      <c r="L60" s="14"/>
      <c r="M60" s="18"/>
      <c r="N60" s="15"/>
      <c r="O60" s="13"/>
      <c r="P60" s="14"/>
      <c r="Q60" s="14"/>
      <c r="R60" s="18"/>
      <c r="S60" s="16"/>
      <c r="T60" s="108"/>
      <c r="U60" s="109"/>
      <c r="V60" s="109"/>
      <c r="W60" s="110"/>
      <c r="X60" s="111"/>
      <c r="Y60" s="75" t="str">
        <f t="shared" si="7"/>
        <v/>
      </c>
      <c r="Z60" s="70"/>
      <c r="AA60" s="27"/>
      <c r="AB60" s="27"/>
      <c r="AC60" s="27"/>
      <c r="AD60" s="27">
        <f t="shared" si="8"/>
        <v>0</v>
      </c>
      <c r="AE60" s="27">
        <f t="shared" si="9"/>
        <v>0</v>
      </c>
      <c r="AF60" s="27">
        <f t="shared" si="10"/>
        <v>0</v>
      </c>
      <c r="AG60" s="27">
        <f t="shared" si="6"/>
        <v>0</v>
      </c>
    </row>
    <row r="61" spans="1:33" s="28" customFormat="1" ht="15.75" customHeight="1">
      <c r="A61" s="76">
        <v>49</v>
      </c>
      <c r="B61" s="13"/>
      <c r="C61" s="14"/>
      <c r="D61" s="14"/>
      <c r="E61" s="8"/>
      <c r="F61" s="14"/>
      <c r="G61" s="8"/>
      <c r="H61" s="15"/>
      <c r="I61" s="8" t="str">
        <f t="shared" si="5"/>
        <v/>
      </c>
      <c r="J61" s="17"/>
      <c r="K61" s="14"/>
      <c r="L61" s="14"/>
      <c r="M61" s="18"/>
      <c r="N61" s="15"/>
      <c r="O61" s="13"/>
      <c r="P61" s="14"/>
      <c r="Q61" s="14"/>
      <c r="R61" s="18"/>
      <c r="S61" s="16"/>
      <c r="T61" s="108"/>
      <c r="U61" s="109"/>
      <c r="V61" s="109"/>
      <c r="W61" s="110"/>
      <c r="X61" s="111"/>
      <c r="Y61" s="75" t="str">
        <f t="shared" si="7"/>
        <v/>
      </c>
      <c r="Z61" s="70"/>
      <c r="AA61" s="27"/>
      <c r="AB61" s="27"/>
      <c r="AC61" s="27"/>
      <c r="AD61" s="27">
        <f t="shared" si="8"/>
        <v>0</v>
      </c>
      <c r="AE61" s="27">
        <f t="shared" si="9"/>
        <v>0</v>
      </c>
      <c r="AF61" s="27">
        <f t="shared" si="10"/>
        <v>0</v>
      </c>
      <c r="AG61" s="27">
        <f t="shared" si="6"/>
        <v>0</v>
      </c>
    </row>
    <row r="62" spans="1:33" s="28" customFormat="1" ht="15.75" customHeight="1">
      <c r="A62" s="76">
        <v>50</v>
      </c>
      <c r="B62" s="13"/>
      <c r="C62" s="14"/>
      <c r="D62" s="14"/>
      <c r="E62" s="8"/>
      <c r="F62" s="14"/>
      <c r="G62" s="8"/>
      <c r="H62" s="15"/>
      <c r="I62" s="8" t="str">
        <f t="shared" si="5"/>
        <v/>
      </c>
      <c r="J62" s="17"/>
      <c r="K62" s="14"/>
      <c r="L62" s="14"/>
      <c r="M62" s="18"/>
      <c r="N62" s="15"/>
      <c r="O62" s="13"/>
      <c r="P62" s="14"/>
      <c r="Q62" s="14"/>
      <c r="R62" s="18"/>
      <c r="S62" s="16"/>
      <c r="T62" s="108"/>
      <c r="U62" s="109"/>
      <c r="V62" s="109"/>
      <c r="W62" s="110"/>
      <c r="X62" s="111"/>
      <c r="Y62" s="75" t="str">
        <f t="shared" si="7"/>
        <v/>
      </c>
      <c r="Z62" s="70"/>
      <c r="AA62" s="27"/>
      <c r="AB62" s="27"/>
      <c r="AC62" s="27"/>
      <c r="AD62" s="27">
        <f t="shared" si="8"/>
        <v>0</v>
      </c>
      <c r="AE62" s="27">
        <f t="shared" si="9"/>
        <v>0</v>
      </c>
      <c r="AF62" s="27">
        <f t="shared" si="10"/>
        <v>0</v>
      </c>
      <c r="AG62" s="27">
        <f t="shared" si="6"/>
        <v>0</v>
      </c>
    </row>
    <row r="63" spans="1:33" s="28" customFormat="1" ht="15.75" customHeight="1">
      <c r="A63" s="76">
        <v>51</v>
      </c>
      <c r="B63" s="13"/>
      <c r="C63" s="14"/>
      <c r="D63" s="14"/>
      <c r="E63" s="8"/>
      <c r="F63" s="14"/>
      <c r="G63" s="8"/>
      <c r="H63" s="15"/>
      <c r="I63" s="8" t="str">
        <f t="shared" si="5"/>
        <v/>
      </c>
      <c r="J63" s="17"/>
      <c r="K63" s="14"/>
      <c r="L63" s="14"/>
      <c r="M63" s="18"/>
      <c r="N63" s="15"/>
      <c r="O63" s="13"/>
      <c r="P63" s="14"/>
      <c r="Q63" s="14"/>
      <c r="R63" s="18"/>
      <c r="S63" s="16"/>
      <c r="T63" s="108"/>
      <c r="U63" s="109"/>
      <c r="V63" s="109"/>
      <c r="W63" s="110"/>
      <c r="X63" s="111"/>
      <c r="Y63" s="75" t="str">
        <f t="shared" si="7"/>
        <v/>
      </c>
      <c r="Z63" s="70"/>
      <c r="AA63" s="27"/>
      <c r="AB63" s="27"/>
      <c r="AC63" s="27"/>
      <c r="AD63" s="27">
        <f t="shared" si="8"/>
        <v>0</v>
      </c>
      <c r="AE63" s="27">
        <f t="shared" si="9"/>
        <v>0</v>
      </c>
      <c r="AF63" s="27">
        <f t="shared" si="10"/>
        <v>0</v>
      </c>
      <c r="AG63" s="27">
        <f t="shared" si="6"/>
        <v>0</v>
      </c>
    </row>
    <row r="64" spans="1:33" s="28" customFormat="1" ht="15.75" customHeight="1">
      <c r="A64" s="76">
        <v>52</v>
      </c>
      <c r="B64" s="13"/>
      <c r="C64" s="14"/>
      <c r="D64" s="14"/>
      <c r="E64" s="8"/>
      <c r="F64" s="14"/>
      <c r="G64" s="8"/>
      <c r="H64" s="15"/>
      <c r="I64" s="8" t="str">
        <f t="shared" si="5"/>
        <v/>
      </c>
      <c r="J64" s="17"/>
      <c r="K64" s="14"/>
      <c r="L64" s="14"/>
      <c r="M64" s="18"/>
      <c r="N64" s="15"/>
      <c r="O64" s="13"/>
      <c r="P64" s="14"/>
      <c r="Q64" s="14"/>
      <c r="R64" s="18"/>
      <c r="S64" s="16"/>
      <c r="T64" s="108"/>
      <c r="U64" s="109"/>
      <c r="V64" s="109"/>
      <c r="W64" s="110"/>
      <c r="X64" s="111"/>
      <c r="Y64" s="75" t="str">
        <f t="shared" si="7"/>
        <v/>
      </c>
      <c r="Z64" s="70"/>
      <c r="AA64" s="27"/>
      <c r="AB64" s="27"/>
      <c r="AC64" s="27"/>
      <c r="AD64" s="27">
        <f t="shared" si="8"/>
        <v>0</v>
      </c>
      <c r="AE64" s="27">
        <f t="shared" si="9"/>
        <v>0</v>
      </c>
      <c r="AF64" s="27">
        <f t="shared" si="10"/>
        <v>0</v>
      </c>
      <c r="AG64" s="27">
        <f t="shared" si="6"/>
        <v>0</v>
      </c>
    </row>
    <row r="65" spans="1:33" s="28" customFormat="1" ht="15.75" customHeight="1">
      <c r="A65" s="76">
        <v>53</v>
      </c>
      <c r="B65" s="13"/>
      <c r="C65" s="14"/>
      <c r="D65" s="14"/>
      <c r="E65" s="8"/>
      <c r="F65" s="14"/>
      <c r="G65" s="8"/>
      <c r="H65" s="15"/>
      <c r="I65" s="8" t="str">
        <f t="shared" si="5"/>
        <v/>
      </c>
      <c r="J65" s="17"/>
      <c r="K65" s="14"/>
      <c r="L65" s="14"/>
      <c r="M65" s="18"/>
      <c r="N65" s="15"/>
      <c r="O65" s="13"/>
      <c r="P65" s="14"/>
      <c r="Q65" s="14"/>
      <c r="R65" s="18"/>
      <c r="S65" s="16"/>
      <c r="T65" s="108"/>
      <c r="U65" s="109"/>
      <c r="V65" s="109"/>
      <c r="W65" s="110"/>
      <c r="X65" s="111"/>
      <c r="Y65" s="75" t="str">
        <f t="shared" si="7"/>
        <v/>
      </c>
      <c r="Z65" s="70"/>
      <c r="AA65" s="27"/>
      <c r="AB65" s="27"/>
      <c r="AC65" s="27"/>
      <c r="AD65" s="27">
        <f t="shared" si="8"/>
        <v>0</v>
      </c>
      <c r="AE65" s="27">
        <f t="shared" si="9"/>
        <v>0</v>
      </c>
      <c r="AF65" s="27">
        <f t="shared" si="10"/>
        <v>0</v>
      </c>
      <c r="AG65" s="27">
        <f t="shared" si="6"/>
        <v>0</v>
      </c>
    </row>
    <row r="66" spans="1:33" s="28" customFormat="1" ht="15.75" customHeight="1">
      <c r="A66" s="76">
        <v>54</v>
      </c>
      <c r="B66" s="13"/>
      <c r="C66" s="14"/>
      <c r="D66" s="14"/>
      <c r="E66" s="8"/>
      <c r="F66" s="14"/>
      <c r="G66" s="8"/>
      <c r="H66" s="15"/>
      <c r="I66" s="8" t="str">
        <f t="shared" si="5"/>
        <v/>
      </c>
      <c r="J66" s="17"/>
      <c r="K66" s="14"/>
      <c r="L66" s="14"/>
      <c r="M66" s="18"/>
      <c r="N66" s="15"/>
      <c r="O66" s="13"/>
      <c r="P66" s="14"/>
      <c r="Q66" s="14"/>
      <c r="R66" s="18"/>
      <c r="S66" s="16"/>
      <c r="T66" s="108"/>
      <c r="U66" s="109"/>
      <c r="V66" s="109"/>
      <c r="W66" s="110"/>
      <c r="X66" s="111"/>
      <c r="Y66" s="75" t="str">
        <f t="shared" si="7"/>
        <v/>
      </c>
      <c r="Z66" s="70"/>
      <c r="AA66" s="27"/>
      <c r="AB66" s="27"/>
      <c r="AC66" s="27"/>
      <c r="AD66" s="27">
        <f t="shared" si="8"/>
        <v>0</v>
      </c>
      <c r="AE66" s="27">
        <f t="shared" si="9"/>
        <v>0</v>
      </c>
      <c r="AF66" s="27">
        <f t="shared" si="10"/>
        <v>0</v>
      </c>
      <c r="AG66" s="27">
        <f t="shared" si="6"/>
        <v>0</v>
      </c>
    </row>
    <row r="67" spans="1:33" s="28" customFormat="1" ht="15.75" customHeight="1">
      <c r="A67" s="76">
        <v>55</v>
      </c>
      <c r="B67" s="13"/>
      <c r="C67" s="14"/>
      <c r="D67" s="14"/>
      <c r="E67" s="8"/>
      <c r="F67" s="14"/>
      <c r="G67" s="8"/>
      <c r="H67" s="15"/>
      <c r="I67" s="8" t="str">
        <f t="shared" si="5"/>
        <v/>
      </c>
      <c r="J67" s="17"/>
      <c r="K67" s="14"/>
      <c r="L67" s="14"/>
      <c r="M67" s="18"/>
      <c r="N67" s="15"/>
      <c r="O67" s="13"/>
      <c r="P67" s="14"/>
      <c r="Q67" s="14"/>
      <c r="R67" s="18"/>
      <c r="S67" s="16"/>
      <c r="T67" s="108"/>
      <c r="U67" s="109"/>
      <c r="V67" s="109"/>
      <c r="W67" s="110"/>
      <c r="X67" s="111"/>
      <c r="Y67" s="75" t="str">
        <f t="shared" si="7"/>
        <v/>
      </c>
      <c r="Z67" s="70"/>
      <c r="AA67" s="27"/>
      <c r="AB67" s="27"/>
      <c r="AC67" s="27"/>
      <c r="AD67" s="27">
        <f t="shared" si="8"/>
        <v>0</v>
      </c>
      <c r="AE67" s="27">
        <f t="shared" si="9"/>
        <v>0</v>
      </c>
      <c r="AF67" s="27">
        <f t="shared" si="10"/>
        <v>0</v>
      </c>
      <c r="AG67" s="27">
        <f t="shared" si="6"/>
        <v>0</v>
      </c>
    </row>
    <row r="68" spans="1:33" s="28" customFormat="1" ht="15.75" customHeight="1">
      <c r="A68" s="76">
        <v>56</v>
      </c>
      <c r="B68" s="13"/>
      <c r="C68" s="14"/>
      <c r="D68" s="14"/>
      <c r="E68" s="8"/>
      <c r="F68" s="14"/>
      <c r="G68" s="8"/>
      <c r="H68" s="15"/>
      <c r="I68" s="8" t="str">
        <f t="shared" si="5"/>
        <v/>
      </c>
      <c r="J68" s="17"/>
      <c r="K68" s="14"/>
      <c r="L68" s="14"/>
      <c r="M68" s="18"/>
      <c r="N68" s="15"/>
      <c r="O68" s="13"/>
      <c r="P68" s="14"/>
      <c r="Q68" s="14"/>
      <c r="R68" s="18"/>
      <c r="S68" s="16"/>
      <c r="T68" s="108"/>
      <c r="U68" s="109"/>
      <c r="V68" s="109"/>
      <c r="W68" s="110"/>
      <c r="X68" s="111"/>
      <c r="Y68" s="75" t="str">
        <f t="shared" si="7"/>
        <v/>
      </c>
      <c r="Z68" s="70"/>
      <c r="AA68" s="27"/>
      <c r="AB68" s="27"/>
      <c r="AC68" s="27"/>
      <c r="AD68" s="27">
        <f t="shared" si="8"/>
        <v>0</v>
      </c>
      <c r="AE68" s="27">
        <f t="shared" si="9"/>
        <v>0</v>
      </c>
      <c r="AF68" s="27">
        <f t="shared" si="10"/>
        <v>0</v>
      </c>
      <c r="AG68" s="27">
        <f t="shared" si="6"/>
        <v>0</v>
      </c>
    </row>
    <row r="69" spans="1:33" s="28" customFormat="1" ht="15.75" customHeight="1">
      <c r="A69" s="76">
        <v>57</v>
      </c>
      <c r="B69" s="13"/>
      <c r="C69" s="14"/>
      <c r="D69" s="14"/>
      <c r="E69" s="8"/>
      <c r="F69" s="14"/>
      <c r="G69" s="8"/>
      <c r="H69" s="15"/>
      <c r="I69" s="8" t="str">
        <f t="shared" si="5"/>
        <v/>
      </c>
      <c r="J69" s="17"/>
      <c r="K69" s="14"/>
      <c r="L69" s="14"/>
      <c r="M69" s="18"/>
      <c r="N69" s="15"/>
      <c r="O69" s="13"/>
      <c r="P69" s="14"/>
      <c r="Q69" s="14"/>
      <c r="R69" s="18"/>
      <c r="S69" s="16"/>
      <c r="T69" s="108"/>
      <c r="U69" s="109"/>
      <c r="V69" s="109"/>
      <c r="W69" s="110"/>
      <c r="X69" s="111"/>
      <c r="Y69" s="75" t="str">
        <f t="shared" si="7"/>
        <v/>
      </c>
      <c r="Z69" s="70"/>
      <c r="AA69" s="27"/>
      <c r="AB69" s="27"/>
      <c r="AC69" s="27"/>
      <c r="AD69" s="27">
        <f t="shared" si="8"/>
        <v>0</v>
      </c>
      <c r="AE69" s="27">
        <f t="shared" si="9"/>
        <v>0</v>
      </c>
      <c r="AF69" s="27">
        <f t="shared" si="10"/>
        <v>0</v>
      </c>
      <c r="AG69" s="27">
        <f t="shared" si="6"/>
        <v>0</v>
      </c>
    </row>
    <row r="70" spans="1:33" s="28" customFormat="1" ht="15.75" customHeight="1">
      <c r="A70" s="76">
        <v>58</v>
      </c>
      <c r="B70" s="13"/>
      <c r="C70" s="14"/>
      <c r="D70" s="14"/>
      <c r="E70" s="14"/>
      <c r="F70" s="14"/>
      <c r="G70" s="14"/>
      <c r="H70" s="15"/>
      <c r="I70" s="14" t="str">
        <f t="shared" si="5"/>
        <v/>
      </c>
      <c r="J70" s="17"/>
      <c r="K70" s="14"/>
      <c r="L70" s="14"/>
      <c r="M70" s="18"/>
      <c r="N70" s="15"/>
      <c r="O70" s="13"/>
      <c r="P70" s="14"/>
      <c r="Q70" s="14"/>
      <c r="R70" s="18"/>
      <c r="S70" s="16"/>
      <c r="T70" s="108"/>
      <c r="U70" s="109"/>
      <c r="V70" s="109"/>
      <c r="W70" s="110"/>
      <c r="X70" s="111"/>
      <c r="Y70" s="77" t="str">
        <f t="shared" si="7"/>
        <v/>
      </c>
      <c r="Z70" s="70"/>
      <c r="AA70" s="27"/>
      <c r="AB70" s="27"/>
      <c r="AC70" s="27"/>
      <c r="AD70" s="27">
        <f t="shared" si="8"/>
        <v>0</v>
      </c>
      <c r="AE70" s="27">
        <f t="shared" si="9"/>
        <v>0</v>
      </c>
      <c r="AF70" s="27">
        <f t="shared" si="10"/>
        <v>0</v>
      </c>
      <c r="AG70" s="27">
        <f t="shared" si="6"/>
        <v>0</v>
      </c>
    </row>
    <row r="71" spans="1:33" s="28" customFormat="1" ht="15.75" customHeight="1">
      <c r="A71" s="76">
        <v>59</v>
      </c>
      <c r="B71" s="13"/>
      <c r="C71" s="14"/>
      <c r="D71" s="14"/>
      <c r="E71" s="8"/>
      <c r="F71" s="14"/>
      <c r="G71" s="8"/>
      <c r="H71" s="15"/>
      <c r="I71" s="8" t="str">
        <f t="shared" si="5"/>
        <v/>
      </c>
      <c r="J71" s="17"/>
      <c r="K71" s="14"/>
      <c r="L71" s="14"/>
      <c r="M71" s="18"/>
      <c r="N71" s="15"/>
      <c r="O71" s="13"/>
      <c r="P71" s="14"/>
      <c r="Q71" s="14"/>
      <c r="R71" s="18"/>
      <c r="S71" s="16"/>
      <c r="T71" s="108"/>
      <c r="U71" s="109"/>
      <c r="V71" s="109"/>
      <c r="W71" s="110"/>
      <c r="X71" s="111"/>
      <c r="Y71" s="75" t="str">
        <f t="shared" si="7"/>
        <v/>
      </c>
      <c r="Z71" s="70"/>
      <c r="AA71" s="27"/>
      <c r="AB71" s="27"/>
      <c r="AC71" s="27"/>
      <c r="AD71" s="27">
        <f t="shared" si="8"/>
        <v>0</v>
      </c>
      <c r="AE71" s="27">
        <f t="shared" si="9"/>
        <v>0</v>
      </c>
      <c r="AF71" s="27">
        <f t="shared" si="10"/>
        <v>0</v>
      </c>
      <c r="AG71" s="27">
        <f t="shared" si="6"/>
        <v>0</v>
      </c>
    </row>
    <row r="72" spans="1:33" s="28" customFormat="1" ht="15.75" customHeight="1">
      <c r="A72" s="78">
        <v>60</v>
      </c>
      <c r="B72" s="19"/>
      <c r="C72" s="20"/>
      <c r="D72" s="20"/>
      <c r="E72" s="68"/>
      <c r="F72" s="20"/>
      <c r="G72" s="68"/>
      <c r="H72" s="21"/>
      <c r="I72" s="68" t="str">
        <f t="shared" si="5"/>
        <v/>
      </c>
      <c r="J72" s="23"/>
      <c r="K72" s="20"/>
      <c r="L72" s="20"/>
      <c r="M72" s="24"/>
      <c r="N72" s="21"/>
      <c r="O72" s="19"/>
      <c r="P72" s="20"/>
      <c r="Q72" s="20"/>
      <c r="R72" s="24"/>
      <c r="S72" s="22"/>
      <c r="T72" s="112"/>
      <c r="U72" s="113"/>
      <c r="V72" s="113"/>
      <c r="W72" s="114"/>
      <c r="X72" s="115"/>
      <c r="Y72" s="79" t="str">
        <f t="shared" si="7"/>
        <v/>
      </c>
      <c r="Z72" s="70"/>
      <c r="AA72" s="27"/>
      <c r="AB72" s="27"/>
      <c r="AC72" s="27"/>
      <c r="AD72" s="27">
        <f t="shared" si="8"/>
        <v>0</v>
      </c>
      <c r="AE72" s="27">
        <f t="shared" si="9"/>
        <v>0</v>
      </c>
      <c r="AF72" s="27">
        <f t="shared" si="10"/>
        <v>0</v>
      </c>
      <c r="AG72" s="27">
        <f t="shared" si="6"/>
        <v>0</v>
      </c>
    </row>
    <row r="73" spans="1:33" s="28" customFormat="1" ht="15.75" customHeight="1">
      <c r="A73" s="74">
        <v>61</v>
      </c>
      <c r="B73" s="7"/>
      <c r="C73" s="8"/>
      <c r="D73" s="8"/>
      <c r="E73" s="8"/>
      <c r="F73" s="8"/>
      <c r="G73" s="8"/>
      <c r="H73" s="10"/>
      <c r="I73" s="8" t="str">
        <f t="shared" si="5"/>
        <v/>
      </c>
      <c r="J73" s="12"/>
      <c r="K73" s="8"/>
      <c r="L73" s="8"/>
      <c r="M73" s="9"/>
      <c r="N73" s="10"/>
      <c r="O73" s="7"/>
      <c r="P73" s="8"/>
      <c r="Q73" s="8"/>
      <c r="R73" s="9"/>
      <c r="S73" s="11"/>
      <c r="T73" s="104"/>
      <c r="U73" s="105"/>
      <c r="V73" s="105"/>
      <c r="W73" s="106"/>
      <c r="X73" s="107"/>
      <c r="Y73" s="75" t="str">
        <f t="shared" si="7"/>
        <v/>
      </c>
      <c r="Z73" s="70"/>
      <c r="AA73" s="27"/>
      <c r="AB73" s="27"/>
      <c r="AC73" s="27"/>
      <c r="AD73" s="27">
        <f t="shared" si="8"/>
        <v>0</v>
      </c>
      <c r="AE73" s="27">
        <f t="shared" si="9"/>
        <v>0</v>
      </c>
      <c r="AF73" s="27">
        <f t="shared" si="10"/>
        <v>0</v>
      </c>
      <c r="AG73" s="27">
        <f t="shared" si="6"/>
        <v>0</v>
      </c>
    </row>
    <row r="74" spans="1:33" s="28" customFormat="1" ht="15.75" customHeight="1">
      <c r="A74" s="76">
        <v>62</v>
      </c>
      <c r="B74" s="13"/>
      <c r="C74" s="14"/>
      <c r="D74" s="14"/>
      <c r="E74" s="8"/>
      <c r="F74" s="14"/>
      <c r="G74" s="8"/>
      <c r="H74" s="15"/>
      <c r="I74" s="8" t="str">
        <f t="shared" si="5"/>
        <v/>
      </c>
      <c r="J74" s="17"/>
      <c r="K74" s="14"/>
      <c r="L74" s="14"/>
      <c r="M74" s="18"/>
      <c r="N74" s="15"/>
      <c r="O74" s="13"/>
      <c r="P74" s="14"/>
      <c r="Q74" s="14"/>
      <c r="R74" s="18"/>
      <c r="S74" s="16"/>
      <c r="T74" s="108"/>
      <c r="U74" s="109"/>
      <c r="V74" s="109"/>
      <c r="W74" s="110"/>
      <c r="X74" s="111"/>
      <c r="Y74" s="75" t="str">
        <f t="shared" si="7"/>
        <v/>
      </c>
      <c r="Z74" s="70"/>
      <c r="AA74" s="27"/>
      <c r="AB74" s="27"/>
      <c r="AC74" s="27"/>
      <c r="AD74" s="27">
        <f t="shared" si="8"/>
        <v>0</v>
      </c>
      <c r="AE74" s="27">
        <f t="shared" si="9"/>
        <v>0</v>
      </c>
      <c r="AF74" s="27">
        <f t="shared" si="10"/>
        <v>0</v>
      </c>
      <c r="AG74" s="27">
        <f t="shared" si="6"/>
        <v>0</v>
      </c>
    </row>
    <row r="75" spans="1:33" s="28" customFormat="1" ht="15.75" customHeight="1">
      <c r="A75" s="76">
        <v>63</v>
      </c>
      <c r="B75" s="13"/>
      <c r="C75" s="14"/>
      <c r="D75" s="14"/>
      <c r="E75" s="8"/>
      <c r="F75" s="14"/>
      <c r="G75" s="8"/>
      <c r="H75" s="15"/>
      <c r="I75" s="8" t="str">
        <f t="shared" si="5"/>
        <v/>
      </c>
      <c r="J75" s="17"/>
      <c r="K75" s="14"/>
      <c r="L75" s="14"/>
      <c r="M75" s="18"/>
      <c r="N75" s="15"/>
      <c r="O75" s="13"/>
      <c r="P75" s="14"/>
      <c r="Q75" s="14"/>
      <c r="R75" s="18"/>
      <c r="S75" s="16"/>
      <c r="T75" s="108"/>
      <c r="U75" s="109"/>
      <c r="V75" s="109"/>
      <c r="W75" s="110"/>
      <c r="X75" s="111"/>
      <c r="Y75" s="75" t="str">
        <f t="shared" si="7"/>
        <v/>
      </c>
      <c r="Z75" s="70"/>
      <c r="AA75" s="27"/>
      <c r="AB75" s="27"/>
      <c r="AC75" s="27"/>
      <c r="AD75" s="27">
        <f t="shared" si="8"/>
        <v>0</v>
      </c>
      <c r="AE75" s="27">
        <f t="shared" si="9"/>
        <v>0</v>
      </c>
      <c r="AF75" s="27">
        <f t="shared" si="10"/>
        <v>0</v>
      </c>
      <c r="AG75" s="27">
        <f t="shared" si="6"/>
        <v>0</v>
      </c>
    </row>
    <row r="76" spans="1:33" s="28" customFormat="1" ht="15.75" customHeight="1">
      <c r="A76" s="76">
        <v>64</v>
      </c>
      <c r="B76" s="13"/>
      <c r="C76" s="14"/>
      <c r="D76" s="14"/>
      <c r="E76" s="8"/>
      <c r="F76" s="14"/>
      <c r="G76" s="8"/>
      <c r="H76" s="15"/>
      <c r="I76" s="8" t="str">
        <f t="shared" si="5"/>
        <v/>
      </c>
      <c r="J76" s="17"/>
      <c r="K76" s="14"/>
      <c r="L76" s="14"/>
      <c r="M76" s="18"/>
      <c r="N76" s="15"/>
      <c r="O76" s="13"/>
      <c r="P76" s="14"/>
      <c r="Q76" s="14"/>
      <c r="R76" s="18"/>
      <c r="S76" s="16"/>
      <c r="T76" s="108"/>
      <c r="U76" s="109"/>
      <c r="V76" s="109"/>
      <c r="W76" s="110"/>
      <c r="X76" s="111"/>
      <c r="Y76" s="75" t="str">
        <f t="shared" si="7"/>
        <v/>
      </c>
      <c r="Z76" s="70"/>
      <c r="AA76" s="27"/>
      <c r="AB76" s="27"/>
      <c r="AC76" s="27"/>
      <c r="AD76" s="27">
        <f t="shared" si="8"/>
        <v>0</v>
      </c>
      <c r="AE76" s="27">
        <f t="shared" si="9"/>
        <v>0</v>
      </c>
      <c r="AF76" s="27">
        <f t="shared" si="10"/>
        <v>0</v>
      </c>
      <c r="AG76" s="27">
        <f t="shared" si="6"/>
        <v>0</v>
      </c>
    </row>
    <row r="77" spans="1:33" s="28" customFormat="1" ht="15.75" customHeight="1">
      <c r="A77" s="76">
        <v>65</v>
      </c>
      <c r="B77" s="13"/>
      <c r="C77" s="14"/>
      <c r="D77" s="14"/>
      <c r="E77" s="8"/>
      <c r="F77" s="14"/>
      <c r="G77" s="8"/>
      <c r="H77" s="15"/>
      <c r="I77" s="8" t="str">
        <f t="shared" si="5"/>
        <v/>
      </c>
      <c r="J77" s="17"/>
      <c r="K77" s="14"/>
      <c r="L77" s="14"/>
      <c r="M77" s="18"/>
      <c r="N77" s="15"/>
      <c r="O77" s="13"/>
      <c r="P77" s="14"/>
      <c r="Q77" s="14"/>
      <c r="R77" s="18"/>
      <c r="S77" s="16"/>
      <c r="T77" s="108"/>
      <c r="U77" s="109"/>
      <c r="V77" s="109"/>
      <c r="W77" s="110"/>
      <c r="X77" s="111"/>
      <c r="Y77" s="75" t="str">
        <f t="shared" ref="Y77:Y108" si="11">IF(J77&amp;O77="","",COUNTA(J77,O77,T77)-AG77)</f>
        <v/>
      </c>
      <c r="Z77" s="70"/>
      <c r="AA77" s="27"/>
      <c r="AB77" s="27"/>
      <c r="AC77" s="27"/>
      <c r="AD77" s="27">
        <f t="shared" ref="AD77:AD108" si="12">IF(OR(J77="十種競技",J77="七種競技"),1,0)</f>
        <v>0</v>
      </c>
      <c r="AE77" s="27">
        <f t="shared" ref="AE77:AE108" si="13">IF(OR(O77="十種競技",O77="七種競技"),1,0)</f>
        <v>0</v>
      </c>
      <c r="AF77" s="27">
        <f t="shared" ref="AF77:AF108" si="14">IF(OR(T77="十種競技",T77="七種競技"),1,0)</f>
        <v>0</v>
      </c>
      <c r="AG77" s="27">
        <f t="shared" si="6"/>
        <v>0</v>
      </c>
    </row>
    <row r="78" spans="1:33" s="28" customFormat="1" ht="15.75" customHeight="1">
      <c r="A78" s="76">
        <v>66</v>
      </c>
      <c r="B78" s="13"/>
      <c r="C78" s="14"/>
      <c r="D78" s="14"/>
      <c r="E78" s="8"/>
      <c r="F78" s="14"/>
      <c r="G78" s="8"/>
      <c r="H78" s="15"/>
      <c r="I78" s="8" t="str">
        <f t="shared" ref="I78:I132" si="15">IF(B78="","","兵庫")</f>
        <v/>
      </c>
      <c r="J78" s="17"/>
      <c r="K78" s="14"/>
      <c r="L78" s="14"/>
      <c r="M78" s="18"/>
      <c r="N78" s="15"/>
      <c r="O78" s="13"/>
      <c r="P78" s="14"/>
      <c r="Q78" s="14"/>
      <c r="R78" s="18"/>
      <c r="S78" s="16"/>
      <c r="T78" s="108"/>
      <c r="U78" s="109"/>
      <c r="V78" s="109"/>
      <c r="W78" s="110"/>
      <c r="X78" s="111"/>
      <c r="Y78" s="75" t="str">
        <f t="shared" si="11"/>
        <v/>
      </c>
      <c r="Z78" s="70"/>
      <c r="AA78" s="27"/>
      <c r="AB78" s="27"/>
      <c r="AC78" s="27"/>
      <c r="AD78" s="27">
        <f t="shared" si="12"/>
        <v>0</v>
      </c>
      <c r="AE78" s="27">
        <f t="shared" si="13"/>
        <v>0</v>
      </c>
      <c r="AF78" s="27">
        <f t="shared" si="14"/>
        <v>0</v>
      </c>
      <c r="AG78" s="27">
        <f t="shared" ref="AG78:AG132" si="16">SUM(AD78:AF78)</f>
        <v>0</v>
      </c>
    </row>
    <row r="79" spans="1:33" s="28" customFormat="1" ht="15.75" customHeight="1">
      <c r="A79" s="76">
        <v>67</v>
      </c>
      <c r="B79" s="13"/>
      <c r="C79" s="14"/>
      <c r="D79" s="14"/>
      <c r="E79" s="8"/>
      <c r="F79" s="14"/>
      <c r="G79" s="8"/>
      <c r="H79" s="15"/>
      <c r="I79" s="8" t="str">
        <f t="shared" si="15"/>
        <v/>
      </c>
      <c r="J79" s="17"/>
      <c r="K79" s="14"/>
      <c r="L79" s="14"/>
      <c r="M79" s="18"/>
      <c r="N79" s="15"/>
      <c r="O79" s="13"/>
      <c r="P79" s="14"/>
      <c r="Q79" s="14"/>
      <c r="R79" s="18"/>
      <c r="S79" s="16"/>
      <c r="T79" s="108"/>
      <c r="U79" s="109"/>
      <c r="V79" s="109"/>
      <c r="W79" s="110"/>
      <c r="X79" s="111"/>
      <c r="Y79" s="75" t="str">
        <f t="shared" si="11"/>
        <v/>
      </c>
      <c r="Z79" s="70"/>
      <c r="AA79" s="27"/>
      <c r="AB79" s="27"/>
      <c r="AC79" s="27"/>
      <c r="AD79" s="27">
        <f t="shared" si="12"/>
        <v>0</v>
      </c>
      <c r="AE79" s="27">
        <f t="shared" si="13"/>
        <v>0</v>
      </c>
      <c r="AF79" s="27">
        <f t="shared" si="14"/>
        <v>0</v>
      </c>
      <c r="AG79" s="27">
        <f t="shared" si="16"/>
        <v>0</v>
      </c>
    </row>
    <row r="80" spans="1:33" s="28" customFormat="1" ht="15.75" customHeight="1">
      <c r="A80" s="76">
        <v>68</v>
      </c>
      <c r="B80" s="13"/>
      <c r="C80" s="14"/>
      <c r="D80" s="14"/>
      <c r="E80" s="8"/>
      <c r="F80" s="14"/>
      <c r="G80" s="8"/>
      <c r="H80" s="15"/>
      <c r="I80" s="8" t="str">
        <f t="shared" si="15"/>
        <v/>
      </c>
      <c r="J80" s="17"/>
      <c r="K80" s="14"/>
      <c r="L80" s="14"/>
      <c r="M80" s="18"/>
      <c r="N80" s="15"/>
      <c r="O80" s="13"/>
      <c r="P80" s="14"/>
      <c r="Q80" s="14"/>
      <c r="R80" s="18"/>
      <c r="S80" s="16"/>
      <c r="T80" s="108"/>
      <c r="U80" s="109"/>
      <c r="V80" s="109"/>
      <c r="W80" s="110"/>
      <c r="X80" s="111"/>
      <c r="Y80" s="75" t="str">
        <f t="shared" si="11"/>
        <v/>
      </c>
      <c r="Z80" s="70"/>
      <c r="AA80" s="27"/>
      <c r="AB80" s="27"/>
      <c r="AC80" s="27"/>
      <c r="AD80" s="27">
        <f t="shared" si="12"/>
        <v>0</v>
      </c>
      <c r="AE80" s="27">
        <f t="shared" si="13"/>
        <v>0</v>
      </c>
      <c r="AF80" s="27">
        <f t="shared" si="14"/>
        <v>0</v>
      </c>
      <c r="AG80" s="27">
        <f t="shared" si="16"/>
        <v>0</v>
      </c>
    </row>
    <row r="81" spans="1:33" s="28" customFormat="1" ht="15.75" customHeight="1">
      <c r="A81" s="76">
        <v>69</v>
      </c>
      <c r="B81" s="13"/>
      <c r="C81" s="14"/>
      <c r="D81" s="14"/>
      <c r="E81" s="8"/>
      <c r="F81" s="14"/>
      <c r="G81" s="8"/>
      <c r="H81" s="15"/>
      <c r="I81" s="8" t="str">
        <f t="shared" si="15"/>
        <v/>
      </c>
      <c r="J81" s="17"/>
      <c r="K81" s="14"/>
      <c r="L81" s="14"/>
      <c r="M81" s="18"/>
      <c r="N81" s="15"/>
      <c r="O81" s="13"/>
      <c r="P81" s="14"/>
      <c r="Q81" s="14"/>
      <c r="R81" s="18"/>
      <c r="S81" s="16"/>
      <c r="T81" s="108"/>
      <c r="U81" s="109"/>
      <c r="V81" s="109"/>
      <c r="W81" s="110"/>
      <c r="X81" s="111"/>
      <c r="Y81" s="75" t="str">
        <f t="shared" si="11"/>
        <v/>
      </c>
      <c r="Z81" s="70"/>
      <c r="AA81" s="27"/>
      <c r="AB81" s="27"/>
      <c r="AC81" s="27"/>
      <c r="AD81" s="27">
        <f t="shared" si="12"/>
        <v>0</v>
      </c>
      <c r="AE81" s="27">
        <f t="shared" si="13"/>
        <v>0</v>
      </c>
      <c r="AF81" s="27">
        <f t="shared" si="14"/>
        <v>0</v>
      </c>
      <c r="AG81" s="27">
        <f t="shared" si="16"/>
        <v>0</v>
      </c>
    </row>
    <row r="82" spans="1:33" s="28" customFormat="1" ht="15.75" customHeight="1">
      <c r="A82" s="76">
        <v>70</v>
      </c>
      <c r="B82" s="13"/>
      <c r="C82" s="14"/>
      <c r="D82" s="14"/>
      <c r="E82" s="8"/>
      <c r="F82" s="14"/>
      <c r="G82" s="8"/>
      <c r="H82" s="15"/>
      <c r="I82" s="8" t="str">
        <f t="shared" si="15"/>
        <v/>
      </c>
      <c r="J82" s="17"/>
      <c r="K82" s="14"/>
      <c r="L82" s="14"/>
      <c r="M82" s="18"/>
      <c r="N82" s="15"/>
      <c r="O82" s="13"/>
      <c r="P82" s="14"/>
      <c r="Q82" s="14"/>
      <c r="R82" s="18"/>
      <c r="S82" s="16"/>
      <c r="T82" s="108"/>
      <c r="U82" s="109"/>
      <c r="V82" s="109"/>
      <c r="W82" s="110"/>
      <c r="X82" s="111"/>
      <c r="Y82" s="75" t="str">
        <f t="shared" si="11"/>
        <v/>
      </c>
      <c r="Z82" s="70"/>
      <c r="AA82" s="27"/>
      <c r="AB82" s="27"/>
      <c r="AC82" s="27"/>
      <c r="AD82" s="27">
        <f t="shared" si="12"/>
        <v>0</v>
      </c>
      <c r="AE82" s="27">
        <f t="shared" si="13"/>
        <v>0</v>
      </c>
      <c r="AF82" s="27">
        <f t="shared" si="14"/>
        <v>0</v>
      </c>
      <c r="AG82" s="27">
        <f t="shared" si="16"/>
        <v>0</v>
      </c>
    </row>
    <row r="83" spans="1:33" s="28" customFormat="1" ht="15.75" customHeight="1">
      <c r="A83" s="76">
        <v>71</v>
      </c>
      <c r="B83" s="13"/>
      <c r="C83" s="14"/>
      <c r="D83" s="14"/>
      <c r="E83" s="8"/>
      <c r="F83" s="14"/>
      <c r="G83" s="8"/>
      <c r="H83" s="15"/>
      <c r="I83" s="8" t="str">
        <f t="shared" si="15"/>
        <v/>
      </c>
      <c r="J83" s="17"/>
      <c r="K83" s="14"/>
      <c r="L83" s="14"/>
      <c r="M83" s="18"/>
      <c r="N83" s="15"/>
      <c r="O83" s="13"/>
      <c r="P83" s="14"/>
      <c r="Q83" s="14"/>
      <c r="R83" s="18"/>
      <c r="S83" s="16"/>
      <c r="T83" s="108"/>
      <c r="U83" s="109"/>
      <c r="V83" s="109"/>
      <c r="W83" s="110"/>
      <c r="X83" s="111"/>
      <c r="Y83" s="75" t="str">
        <f t="shared" si="11"/>
        <v/>
      </c>
      <c r="Z83" s="70"/>
      <c r="AA83" s="27"/>
      <c r="AB83" s="27"/>
      <c r="AC83" s="27"/>
      <c r="AD83" s="27">
        <f t="shared" si="12"/>
        <v>0</v>
      </c>
      <c r="AE83" s="27">
        <f t="shared" si="13"/>
        <v>0</v>
      </c>
      <c r="AF83" s="27">
        <f t="shared" si="14"/>
        <v>0</v>
      </c>
      <c r="AG83" s="27">
        <f t="shared" si="16"/>
        <v>0</v>
      </c>
    </row>
    <row r="84" spans="1:33" s="28" customFormat="1" ht="15.75" customHeight="1">
      <c r="A84" s="76">
        <v>72</v>
      </c>
      <c r="B84" s="13"/>
      <c r="C84" s="14"/>
      <c r="D84" s="14"/>
      <c r="E84" s="8"/>
      <c r="F84" s="14"/>
      <c r="G84" s="8"/>
      <c r="H84" s="15"/>
      <c r="I84" s="8" t="str">
        <f t="shared" si="15"/>
        <v/>
      </c>
      <c r="J84" s="17"/>
      <c r="K84" s="14"/>
      <c r="L84" s="14"/>
      <c r="M84" s="18"/>
      <c r="N84" s="15"/>
      <c r="O84" s="13"/>
      <c r="P84" s="14"/>
      <c r="Q84" s="14"/>
      <c r="R84" s="18"/>
      <c r="S84" s="16"/>
      <c r="T84" s="108"/>
      <c r="U84" s="109"/>
      <c r="V84" s="109"/>
      <c r="W84" s="110"/>
      <c r="X84" s="111"/>
      <c r="Y84" s="75" t="str">
        <f t="shared" si="11"/>
        <v/>
      </c>
      <c r="Z84" s="70"/>
      <c r="AA84" s="27"/>
      <c r="AB84" s="27"/>
      <c r="AC84" s="27"/>
      <c r="AD84" s="27">
        <f t="shared" si="12"/>
        <v>0</v>
      </c>
      <c r="AE84" s="27">
        <f t="shared" si="13"/>
        <v>0</v>
      </c>
      <c r="AF84" s="27">
        <f t="shared" si="14"/>
        <v>0</v>
      </c>
      <c r="AG84" s="27">
        <f t="shared" si="16"/>
        <v>0</v>
      </c>
    </row>
    <row r="85" spans="1:33" s="28" customFormat="1" ht="15.75" customHeight="1">
      <c r="A85" s="76">
        <v>73</v>
      </c>
      <c r="B85" s="13"/>
      <c r="C85" s="14"/>
      <c r="D85" s="14"/>
      <c r="E85" s="8"/>
      <c r="F85" s="14"/>
      <c r="G85" s="8"/>
      <c r="H85" s="15"/>
      <c r="I85" s="8" t="str">
        <f t="shared" si="15"/>
        <v/>
      </c>
      <c r="J85" s="17"/>
      <c r="K85" s="14"/>
      <c r="L85" s="14"/>
      <c r="M85" s="18"/>
      <c r="N85" s="15"/>
      <c r="O85" s="13"/>
      <c r="P85" s="14"/>
      <c r="Q85" s="14"/>
      <c r="R85" s="18"/>
      <c r="S85" s="16"/>
      <c r="T85" s="108"/>
      <c r="U85" s="109"/>
      <c r="V85" s="109"/>
      <c r="W85" s="110"/>
      <c r="X85" s="111"/>
      <c r="Y85" s="75" t="str">
        <f t="shared" si="11"/>
        <v/>
      </c>
      <c r="Z85" s="70"/>
      <c r="AA85" s="27"/>
      <c r="AB85" s="27"/>
      <c r="AC85" s="27"/>
      <c r="AD85" s="27">
        <f t="shared" si="12"/>
        <v>0</v>
      </c>
      <c r="AE85" s="27">
        <f t="shared" si="13"/>
        <v>0</v>
      </c>
      <c r="AF85" s="27">
        <f t="shared" si="14"/>
        <v>0</v>
      </c>
      <c r="AG85" s="27">
        <f t="shared" si="16"/>
        <v>0</v>
      </c>
    </row>
    <row r="86" spans="1:33" s="28" customFormat="1" ht="15.75" customHeight="1">
      <c r="A86" s="76">
        <v>74</v>
      </c>
      <c r="B86" s="13"/>
      <c r="C86" s="14"/>
      <c r="D86" s="14"/>
      <c r="E86" s="8"/>
      <c r="F86" s="14"/>
      <c r="G86" s="8"/>
      <c r="H86" s="15"/>
      <c r="I86" s="8" t="str">
        <f t="shared" si="15"/>
        <v/>
      </c>
      <c r="J86" s="17"/>
      <c r="K86" s="14"/>
      <c r="L86" s="14"/>
      <c r="M86" s="18"/>
      <c r="N86" s="15"/>
      <c r="O86" s="13"/>
      <c r="P86" s="14"/>
      <c r="Q86" s="14"/>
      <c r="R86" s="18"/>
      <c r="S86" s="16"/>
      <c r="T86" s="108"/>
      <c r="U86" s="109"/>
      <c r="V86" s="109"/>
      <c r="W86" s="110"/>
      <c r="X86" s="111"/>
      <c r="Y86" s="75" t="str">
        <f t="shared" si="11"/>
        <v/>
      </c>
      <c r="Z86" s="70"/>
      <c r="AA86" s="27"/>
      <c r="AB86" s="27"/>
      <c r="AC86" s="27"/>
      <c r="AD86" s="27">
        <f t="shared" si="12"/>
        <v>0</v>
      </c>
      <c r="AE86" s="27">
        <f t="shared" si="13"/>
        <v>0</v>
      </c>
      <c r="AF86" s="27">
        <f t="shared" si="14"/>
        <v>0</v>
      </c>
      <c r="AG86" s="27">
        <f t="shared" si="16"/>
        <v>0</v>
      </c>
    </row>
    <row r="87" spans="1:33" s="28" customFormat="1" ht="15.75" customHeight="1">
      <c r="A87" s="76">
        <v>75</v>
      </c>
      <c r="B87" s="13"/>
      <c r="C87" s="14"/>
      <c r="D87" s="14"/>
      <c r="E87" s="8"/>
      <c r="F87" s="14"/>
      <c r="G87" s="8"/>
      <c r="H87" s="15"/>
      <c r="I87" s="8" t="str">
        <f t="shared" si="15"/>
        <v/>
      </c>
      <c r="J87" s="17"/>
      <c r="K87" s="14"/>
      <c r="L87" s="14"/>
      <c r="M87" s="18"/>
      <c r="N87" s="15"/>
      <c r="O87" s="13"/>
      <c r="P87" s="14"/>
      <c r="Q87" s="14"/>
      <c r="R87" s="18"/>
      <c r="S87" s="16"/>
      <c r="T87" s="108"/>
      <c r="U87" s="109"/>
      <c r="V87" s="109"/>
      <c r="W87" s="110"/>
      <c r="X87" s="111"/>
      <c r="Y87" s="75" t="str">
        <f t="shared" si="11"/>
        <v/>
      </c>
      <c r="Z87" s="70"/>
      <c r="AA87" s="27"/>
      <c r="AB87" s="27"/>
      <c r="AC87" s="27"/>
      <c r="AD87" s="27">
        <f t="shared" si="12"/>
        <v>0</v>
      </c>
      <c r="AE87" s="27">
        <f t="shared" si="13"/>
        <v>0</v>
      </c>
      <c r="AF87" s="27">
        <f t="shared" si="14"/>
        <v>0</v>
      </c>
      <c r="AG87" s="27">
        <f t="shared" si="16"/>
        <v>0</v>
      </c>
    </row>
    <row r="88" spans="1:33" s="28" customFormat="1" ht="15.75" customHeight="1">
      <c r="A88" s="76">
        <v>76</v>
      </c>
      <c r="B88" s="13"/>
      <c r="C88" s="14"/>
      <c r="D88" s="14"/>
      <c r="E88" s="8"/>
      <c r="F88" s="14"/>
      <c r="G88" s="8"/>
      <c r="H88" s="15"/>
      <c r="I88" s="8" t="str">
        <f t="shared" si="15"/>
        <v/>
      </c>
      <c r="J88" s="17"/>
      <c r="K88" s="14"/>
      <c r="L88" s="14"/>
      <c r="M88" s="18"/>
      <c r="N88" s="15"/>
      <c r="O88" s="13"/>
      <c r="P88" s="14"/>
      <c r="Q88" s="14"/>
      <c r="R88" s="18"/>
      <c r="S88" s="16"/>
      <c r="T88" s="108"/>
      <c r="U88" s="109"/>
      <c r="V88" s="109"/>
      <c r="W88" s="110"/>
      <c r="X88" s="111"/>
      <c r="Y88" s="75" t="str">
        <f t="shared" si="11"/>
        <v/>
      </c>
      <c r="Z88" s="70"/>
      <c r="AA88" s="27"/>
      <c r="AB88" s="27"/>
      <c r="AC88" s="27"/>
      <c r="AD88" s="27">
        <f t="shared" si="12"/>
        <v>0</v>
      </c>
      <c r="AE88" s="27">
        <f t="shared" si="13"/>
        <v>0</v>
      </c>
      <c r="AF88" s="27">
        <f t="shared" si="14"/>
        <v>0</v>
      </c>
      <c r="AG88" s="27">
        <f t="shared" si="16"/>
        <v>0</v>
      </c>
    </row>
    <row r="89" spans="1:33" s="28" customFormat="1" ht="15.75" customHeight="1">
      <c r="A89" s="76">
        <v>77</v>
      </c>
      <c r="B89" s="13"/>
      <c r="C89" s="14"/>
      <c r="D89" s="14"/>
      <c r="E89" s="8"/>
      <c r="F89" s="14"/>
      <c r="G89" s="8"/>
      <c r="H89" s="15"/>
      <c r="I89" s="8" t="str">
        <f t="shared" si="15"/>
        <v/>
      </c>
      <c r="J89" s="17"/>
      <c r="K89" s="14"/>
      <c r="L89" s="14"/>
      <c r="M89" s="18"/>
      <c r="N89" s="15"/>
      <c r="O89" s="13"/>
      <c r="P89" s="14"/>
      <c r="Q89" s="14"/>
      <c r="R89" s="18"/>
      <c r="S89" s="16"/>
      <c r="T89" s="108"/>
      <c r="U89" s="109"/>
      <c r="V89" s="109"/>
      <c r="W89" s="110"/>
      <c r="X89" s="111"/>
      <c r="Y89" s="75" t="str">
        <f t="shared" si="11"/>
        <v/>
      </c>
      <c r="Z89" s="70"/>
      <c r="AA89" s="27"/>
      <c r="AB89" s="27"/>
      <c r="AC89" s="27"/>
      <c r="AD89" s="27">
        <f t="shared" si="12"/>
        <v>0</v>
      </c>
      <c r="AE89" s="27">
        <f t="shared" si="13"/>
        <v>0</v>
      </c>
      <c r="AF89" s="27">
        <f t="shared" si="14"/>
        <v>0</v>
      </c>
      <c r="AG89" s="27">
        <f t="shared" si="16"/>
        <v>0</v>
      </c>
    </row>
    <row r="90" spans="1:33" s="28" customFormat="1" ht="15.75" customHeight="1">
      <c r="A90" s="76">
        <v>78</v>
      </c>
      <c r="B90" s="13"/>
      <c r="C90" s="14"/>
      <c r="D90" s="14"/>
      <c r="E90" s="8"/>
      <c r="F90" s="14"/>
      <c r="G90" s="8"/>
      <c r="H90" s="15"/>
      <c r="I90" s="8" t="str">
        <f t="shared" si="15"/>
        <v/>
      </c>
      <c r="J90" s="17"/>
      <c r="K90" s="14"/>
      <c r="L90" s="14"/>
      <c r="M90" s="18"/>
      <c r="N90" s="15"/>
      <c r="O90" s="13"/>
      <c r="P90" s="14"/>
      <c r="Q90" s="14"/>
      <c r="R90" s="18"/>
      <c r="S90" s="16"/>
      <c r="T90" s="108"/>
      <c r="U90" s="109"/>
      <c r="V90" s="109"/>
      <c r="W90" s="110"/>
      <c r="X90" s="111"/>
      <c r="Y90" s="75" t="str">
        <f t="shared" si="11"/>
        <v/>
      </c>
      <c r="Z90" s="70"/>
      <c r="AA90" s="27"/>
      <c r="AB90" s="27"/>
      <c r="AC90" s="27"/>
      <c r="AD90" s="27">
        <f t="shared" si="12"/>
        <v>0</v>
      </c>
      <c r="AE90" s="27">
        <f t="shared" si="13"/>
        <v>0</v>
      </c>
      <c r="AF90" s="27">
        <f t="shared" si="14"/>
        <v>0</v>
      </c>
      <c r="AG90" s="27">
        <f t="shared" si="16"/>
        <v>0</v>
      </c>
    </row>
    <row r="91" spans="1:33" s="28" customFormat="1" ht="15.75" customHeight="1">
      <c r="A91" s="76">
        <v>79</v>
      </c>
      <c r="B91" s="13"/>
      <c r="C91" s="14"/>
      <c r="D91" s="14"/>
      <c r="E91" s="8"/>
      <c r="F91" s="14"/>
      <c r="G91" s="8"/>
      <c r="H91" s="15"/>
      <c r="I91" s="8" t="str">
        <f t="shared" si="15"/>
        <v/>
      </c>
      <c r="J91" s="17"/>
      <c r="K91" s="14"/>
      <c r="L91" s="14"/>
      <c r="M91" s="18"/>
      <c r="N91" s="15"/>
      <c r="O91" s="13"/>
      <c r="P91" s="14"/>
      <c r="Q91" s="14"/>
      <c r="R91" s="18"/>
      <c r="S91" s="16"/>
      <c r="T91" s="108"/>
      <c r="U91" s="109"/>
      <c r="V91" s="109"/>
      <c r="W91" s="110"/>
      <c r="X91" s="111"/>
      <c r="Y91" s="75" t="str">
        <f t="shared" si="11"/>
        <v/>
      </c>
      <c r="Z91" s="70"/>
      <c r="AA91" s="27"/>
      <c r="AB91" s="27"/>
      <c r="AC91" s="27"/>
      <c r="AD91" s="27">
        <f t="shared" si="12"/>
        <v>0</v>
      </c>
      <c r="AE91" s="27">
        <f t="shared" si="13"/>
        <v>0</v>
      </c>
      <c r="AF91" s="27">
        <f t="shared" si="14"/>
        <v>0</v>
      </c>
      <c r="AG91" s="27">
        <f t="shared" si="16"/>
        <v>0</v>
      </c>
    </row>
    <row r="92" spans="1:33" s="28" customFormat="1" ht="15.75" customHeight="1">
      <c r="A92" s="76">
        <v>80</v>
      </c>
      <c r="B92" s="13"/>
      <c r="C92" s="14"/>
      <c r="D92" s="14"/>
      <c r="E92" s="8"/>
      <c r="F92" s="14"/>
      <c r="G92" s="8"/>
      <c r="H92" s="15"/>
      <c r="I92" s="8" t="str">
        <f t="shared" si="15"/>
        <v/>
      </c>
      <c r="J92" s="17"/>
      <c r="K92" s="14"/>
      <c r="L92" s="14"/>
      <c r="M92" s="18"/>
      <c r="N92" s="15"/>
      <c r="O92" s="13"/>
      <c r="P92" s="14"/>
      <c r="Q92" s="14"/>
      <c r="R92" s="18"/>
      <c r="S92" s="16"/>
      <c r="T92" s="108"/>
      <c r="U92" s="109"/>
      <c r="V92" s="109"/>
      <c r="W92" s="110"/>
      <c r="X92" s="111"/>
      <c r="Y92" s="75" t="str">
        <f t="shared" si="11"/>
        <v/>
      </c>
      <c r="Z92" s="70"/>
      <c r="AA92" s="27"/>
      <c r="AB92" s="27"/>
      <c r="AC92" s="27"/>
      <c r="AD92" s="27">
        <f t="shared" si="12"/>
        <v>0</v>
      </c>
      <c r="AE92" s="27">
        <f t="shared" si="13"/>
        <v>0</v>
      </c>
      <c r="AF92" s="27">
        <f t="shared" si="14"/>
        <v>0</v>
      </c>
      <c r="AG92" s="27">
        <f t="shared" si="16"/>
        <v>0</v>
      </c>
    </row>
    <row r="93" spans="1:33" s="28" customFormat="1" ht="15.75" customHeight="1">
      <c r="A93" s="76">
        <v>81</v>
      </c>
      <c r="B93" s="13"/>
      <c r="C93" s="14"/>
      <c r="D93" s="14"/>
      <c r="E93" s="8"/>
      <c r="F93" s="14"/>
      <c r="G93" s="8"/>
      <c r="H93" s="15"/>
      <c r="I93" s="8" t="str">
        <f t="shared" si="15"/>
        <v/>
      </c>
      <c r="J93" s="17"/>
      <c r="K93" s="14"/>
      <c r="L93" s="14"/>
      <c r="M93" s="18"/>
      <c r="N93" s="15"/>
      <c r="O93" s="13"/>
      <c r="P93" s="14"/>
      <c r="Q93" s="14"/>
      <c r="R93" s="18"/>
      <c r="S93" s="16"/>
      <c r="T93" s="108"/>
      <c r="U93" s="109"/>
      <c r="V93" s="109"/>
      <c r="W93" s="110"/>
      <c r="X93" s="111"/>
      <c r="Y93" s="75" t="str">
        <f t="shared" si="11"/>
        <v/>
      </c>
      <c r="Z93" s="70"/>
      <c r="AA93" s="27"/>
      <c r="AB93" s="27"/>
      <c r="AC93" s="27"/>
      <c r="AD93" s="27">
        <f t="shared" si="12"/>
        <v>0</v>
      </c>
      <c r="AE93" s="27">
        <f t="shared" si="13"/>
        <v>0</v>
      </c>
      <c r="AF93" s="27">
        <f t="shared" si="14"/>
        <v>0</v>
      </c>
      <c r="AG93" s="27">
        <f t="shared" si="16"/>
        <v>0</v>
      </c>
    </row>
    <row r="94" spans="1:33" s="28" customFormat="1" ht="15.75" customHeight="1">
      <c r="A94" s="76">
        <v>82</v>
      </c>
      <c r="B94" s="13"/>
      <c r="C94" s="14"/>
      <c r="D94" s="14"/>
      <c r="E94" s="8"/>
      <c r="F94" s="14"/>
      <c r="G94" s="8"/>
      <c r="H94" s="15"/>
      <c r="I94" s="8" t="str">
        <f t="shared" si="15"/>
        <v/>
      </c>
      <c r="J94" s="17"/>
      <c r="K94" s="14"/>
      <c r="L94" s="14"/>
      <c r="M94" s="18"/>
      <c r="N94" s="15"/>
      <c r="O94" s="13"/>
      <c r="P94" s="14"/>
      <c r="Q94" s="14"/>
      <c r="R94" s="18"/>
      <c r="S94" s="16"/>
      <c r="T94" s="108"/>
      <c r="U94" s="109"/>
      <c r="V94" s="109"/>
      <c r="W94" s="110"/>
      <c r="X94" s="111"/>
      <c r="Y94" s="75" t="str">
        <f t="shared" si="11"/>
        <v/>
      </c>
      <c r="Z94" s="70"/>
      <c r="AA94" s="27"/>
      <c r="AB94" s="27"/>
      <c r="AC94" s="27"/>
      <c r="AD94" s="27">
        <f t="shared" si="12"/>
        <v>0</v>
      </c>
      <c r="AE94" s="27">
        <f t="shared" si="13"/>
        <v>0</v>
      </c>
      <c r="AF94" s="27">
        <f t="shared" si="14"/>
        <v>0</v>
      </c>
      <c r="AG94" s="27">
        <f t="shared" si="16"/>
        <v>0</v>
      </c>
    </row>
    <row r="95" spans="1:33" s="28" customFormat="1" ht="15.75" customHeight="1">
      <c r="A95" s="76">
        <v>83</v>
      </c>
      <c r="B95" s="13"/>
      <c r="C95" s="14"/>
      <c r="D95" s="14"/>
      <c r="E95" s="8"/>
      <c r="F95" s="14"/>
      <c r="G95" s="8"/>
      <c r="H95" s="15"/>
      <c r="I95" s="8" t="str">
        <f t="shared" si="15"/>
        <v/>
      </c>
      <c r="J95" s="17"/>
      <c r="K95" s="14"/>
      <c r="L95" s="14"/>
      <c r="M95" s="18"/>
      <c r="N95" s="15"/>
      <c r="O95" s="13"/>
      <c r="P95" s="14"/>
      <c r="Q95" s="14"/>
      <c r="R95" s="18"/>
      <c r="S95" s="16"/>
      <c r="T95" s="108"/>
      <c r="U95" s="109"/>
      <c r="V95" s="109"/>
      <c r="W95" s="110"/>
      <c r="X95" s="111"/>
      <c r="Y95" s="75" t="str">
        <f t="shared" si="11"/>
        <v/>
      </c>
      <c r="Z95" s="70"/>
      <c r="AA95" s="27"/>
      <c r="AB95" s="27"/>
      <c r="AC95" s="27"/>
      <c r="AD95" s="27">
        <f t="shared" si="12"/>
        <v>0</v>
      </c>
      <c r="AE95" s="27">
        <f t="shared" si="13"/>
        <v>0</v>
      </c>
      <c r="AF95" s="27">
        <f t="shared" si="14"/>
        <v>0</v>
      </c>
      <c r="AG95" s="27">
        <f t="shared" si="16"/>
        <v>0</v>
      </c>
    </row>
    <row r="96" spans="1:33" s="28" customFormat="1" ht="15.75" customHeight="1">
      <c r="A96" s="76">
        <v>84</v>
      </c>
      <c r="B96" s="13"/>
      <c r="C96" s="14"/>
      <c r="D96" s="14"/>
      <c r="E96" s="8"/>
      <c r="F96" s="14"/>
      <c r="G96" s="8"/>
      <c r="H96" s="15"/>
      <c r="I96" s="8" t="str">
        <f t="shared" si="15"/>
        <v/>
      </c>
      <c r="J96" s="17"/>
      <c r="K96" s="14"/>
      <c r="L96" s="14"/>
      <c r="M96" s="18"/>
      <c r="N96" s="15"/>
      <c r="O96" s="13"/>
      <c r="P96" s="14"/>
      <c r="Q96" s="14"/>
      <c r="R96" s="18"/>
      <c r="S96" s="16"/>
      <c r="T96" s="108"/>
      <c r="U96" s="109"/>
      <c r="V96" s="109"/>
      <c r="W96" s="110"/>
      <c r="X96" s="111"/>
      <c r="Y96" s="75" t="str">
        <f t="shared" si="11"/>
        <v/>
      </c>
      <c r="Z96" s="70"/>
      <c r="AA96" s="27"/>
      <c r="AB96" s="27"/>
      <c r="AC96" s="27"/>
      <c r="AD96" s="27">
        <f t="shared" si="12"/>
        <v>0</v>
      </c>
      <c r="AE96" s="27">
        <f t="shared" si="13"/>
        <v>0</v>
      </c>
      <c r="AF96" s="27">
        <f t="shared" si="14"/>
        <v>0</v>
      </c>
      <c r="AG96" s="27">
        <f t="shared" si="16"/>
        <v>0</v>
      </c>
    </row>
    <row r="97" spans="1:33" s="28" customFormat="1" ht="15.75" customHeight="1">
      <c r="A97" s="76">
        <v>85</v>
      </c>
      <c r="B97" s="13"/>
      <c r="C97" s="14"/>
      <c r="D97" s="14"/>
      <c r="E97" s="8"/>
      <c r="F97" s="14"/>
      <c r="G97" s="8"/>
      <c r="H97" s="15"/>
      <c r="I97" s="8" t="str">
        <f t="shared" si="15"/>
        <v/>
      </c>
      <c r="J97" s="17"/>
      <c r="K97" s="14"/>
      <c r="L97" s="14"/>
      <c r="M97" s="18"/>
      <c r="N97" s="15"/>
      <c r="O97" s="13"/>
      <c r="P97" s="14"/>
      <c r="Q97" s="14"/>
      <c r="R97" s="18"/>
      <c r="S97" s="16"/>
      <c r="T97" s="108"/>
      <c r="U97" s="109"/>
      <c r="V97" s="109"/>
      <c r="W97" s="110"/>
      <c r="X97" s="111"/>
      <c r="Y97" s="75" t="str">
        <f t="shared" si="11"/>
        <v/>
      </c>
      <c r="Z97" s="70"/>
      <c r="AA97" s="27"/>
      <c r="AB97" s="27"/>
      <c r="AC97" s="27"/>
      <c r="AD97" s="27">
        <f t="shared" si="12"/>
        <v>0</v>
      </c>
      <c r="AE97" s="27">
        <f t="shared" si="13"/>
        <v>0</v>
      </c>
      <c r="AF97" s="27">
        <f t="shared" si="14"/>
        <v>0</v>
      </c>
      <c r="AG97" s="27">
        <f t="shared" si="16"/>
        <v>0</v>
      </c>
    </row>
    <row r="98" spans="1:33" s="28" customFormat="1" ht="15.75" customHeight="1">
      <c r="A98" s="76">
        <v>86</v>
      </c>
      <c r="B98" s="13"/>
      <c r="C98" s="14"/>
      <c r="D98" s="14"/>
      <c r="E98" s="8"/>
      <c r="F98" s="14"/>
      <c r="G98" s="8"/>
      <c r="H98" s="15"/>
      <c r="I98" s="8" t="str">
        <f t="shared" si="15"/>
        <v/>
      </c>
      <c r="J98" s="17"/>
      <c r="K98" s="14"/>
      <c r="L98" s="14"/>
      <c r="M98" s="18"/>
      <c r="N98" s="15"/>
      <c r="O98" s="13"/>
      <c r="P98" s="14"/>
      <c r="Q98" s="14"/>
      <c r="R98" s="18"/>
      <c r="S98" s="16"/>
      <c r="T98" s="108"/>
      <c r="U98" s="109"/>
      <c r="V98" s="109"/>
      <c r="W98" s="110"/>
      <c r="X98" s="111"/>
      <c r="Y98" s="75" t="str">
        <f t="shared" si="11"/>
        <v/>
      </c>
      <c r="Z98" s="70"/>
      <c r="AA98" s="27"/>
      <c r="AB98" s="27"/>
      <c r="AC98" s="27"/>
      <c r="AD98" s="27">
        <f t="shared" si="12"/>
        <v>0</v>
      </c>
      <c r="AE98" s="27">
        <f t="shared" si="13"/>
        <v>0</v>
      </c>
      <c r="AF98" s="27">
        <f t="shared" si="14"/>
        <v>0</v>
      </c>
      <c r="AG98" s="27">
        <f t="shared" si="16"/>
        <v>0</v>
      </c>
    </row>
    <row r="99" spans="1:33" s="28" customFormat="1" ht="15.75" customHeight="1">
      <c r="A99" s="76">
        <v>87</v>
      </c>
      <c r="B99" s="13"/>
      <c r="C99" s="14"/>
      <c r="D99" s="14"/>
      <c r="E99" s="8"/>
      <c r="F99" s="14"/>
      <c r="G99" s="8"/>
      <c r="H99" s="15"/>
      <c r="I99" s="8" t="str">
        <f t="shared" si="15"/>
        <v/>
      </c>
      <c r="J99" s="17"/>
      <c r="K99" s="14"/>
      <c r="L99" s="14"/>
      <c r="M99" s="18"/>
      <c r="N99" s="15"/>
      <c r="O99" s="13"/>
      <c r="P99" s="14"/>
      <c r="Q99" s="14"/>
      <c r="R99" s="18"/>
      <c r="S99" s="16"/>
      <c r="T99" s="108"/>
      <c r="U99" s="109"/>
      <c r="V99" s="109"/>
      <c r="W99" s="110"/>
      <c r="X99" s="111"/>
      <c r="Y99" s="75" t="str">
        <f t="shared" si="11"/>
        <v/>
      </c>
      <c r="Z99" s="70"/>
      <c r="AA99" s="27"/>
      <c r="AB99" s="27"/>
      <c r="AC99" s="27"/>
      <c r="AD99" s="27">
        <f t="shared" si="12"/>
        <v>0</v>
      </c>
      <c r="AE99" s="27">
        <f t="shared" si="13"/>
        <v>0</v>
      </c>
      <c r="AF99" s="27">
        <f t="shared" si="14"/>
        <v>0</v>
      </c>
      <c r="AG99" s="27">
        <f t="shared" si="16"/>
        <v>0</v>
      </c>
    </row>
    <row r="100" spans="1:33" s="28" customFormat="1" ht="15.75" customHeight="1">
      <c r="A100" s="76">
        <v>88</v>
      </c>
      <c r="B100" s="13"/>
      <c r="C100" s="14"/>
      <c r="D100" s="14"/>
      <c r="E100" s="14"/>
      <c r="F100" s="14"/>
      <c r="G100" s="14"/>
      <c r="H100" s="15"/>
      <c r="I100" s="14" t="str">
        <f t="shared" si="15"/>
        <v/>
      </c>
      <c r="J100" s="17"/>
      <c r="K100" s="14"/>
      <c r="L100" s="14"/>
      <c r="M100" s="18"/>
      <c r="N100" s="15"/>
      <c r="O100" s="13"/>
      <c r="P100" s="14"/>
      <c r="Q100" s="14"/>
      <c r="R100" s="18"/>
      <c r="S100" s="16"/>
      <c r="T100" s="108"/>
      <c r="U100" s="109"/>
      <c r="V100" s="109"/>
      <c r="W100" s="110"/>
      <c r="X100" s="111"/>
      <c r="Y100" s="77" t="str">
        <f t="shared" si="11"/>
        <v/>
      </c>
      <c r="Z100" s="70"/>
      <c r="AA100" s="27"/>
      <c r="AB100" s="27"/>
      <c r="AC100" s="27"/>
      <c r="AD100" s="27">
        <f t="shared" si="12"/>
        <v>0</v>
      </c>
      <c r="AE100" s="27">
        <f t="shared" si="13"/>
        <v>0</v>
      </c>
      <c r="AF100" s="27">
        <f t="shared" si="14"/>
        <v>0</v>
      </c>
      <c r="AG100" s="27">
        <f t="shared" si="16"/>
        <v>0</v>
      </c>
    </row>
    <row r="101" spans="1:33" s="28" customFormat="1" ht="15.75" customHeight="1">
      <c r="A101" s="76">
        <v>89</v>
      </c>
      <c r="B101" s="13"/>
      <c r="C101" s="14"/>
      <c r="D101" s="14"/>
      <c r="E101" s="8"/>
      <c r="F101" s="14"/>
      <c r="G101" s="8"/>
      <c r="H101" s="15"/>
      <c r="I101" s="8" t="str">
        <f t="shared" si="15"/>
        <v/>
      </c>
      <c r="J101" s="17"/>
      <c r="K101" s="14"/>
      <c r="L101" s="14"/>
      <c r="M101" s="18"/>
      <c r="N101" s="15"/>
      <c r="O101" s="13"/>
      <c r="P101" s="14"/>
      <c r="Q101" s="14"/>
      <c r="R101" s="18"/>
      <c r="S101" s="16"/>
      <c r="T101" s="108"/>
      <c r="U101" s="109"/>
      <c r="V101" s="109"/>
      <c r="W101" s="110"/>
      <c r="X101" s="111"/>
      <c r="Y101" s="75" t="str">
        <f t="shared" si="11"/>
        <v/>
      </c>
      <c r="Z101" s="70"/>
      <c r="AA101" s="27"/>
      <c r="AB101" s="27"/>
      <c r="AC101" s="27"/>
      <c r="AD101" s="27">
        <f t="shared" si="12"/>
        <v>0</v>
      </c>
      <c r="AE101" s="27">
        <f t="shared" si="13"/>
        <v>0</v>
      </c>
      <c r="AF101" s="27">
        <f t="shared" si="14"/>
        <v>0</v>
      </c>
      <c r="AG101" s="27">
        <f t="shared" si="16"/>
        <v>0</v>
      </c>
    </row>
    <row r="102" spans="1:33" s="28" customFormat="1" ht="15.75" customHeight="1">
      <c r="A102" s="78">
        <v>90</v>
      </c>
      <c r="B102" s="19"/>
      <c r="C102" s="20"/>
      <c r="D102" s="20"/>
      <c r="E102" s="68"/>
      <c r="F102" s="20"/>
      <c r="G102" s="68"/>
      <c r="H102" s="21"/>
      <c r="I102" s="68" t="str">
        <f t="shared" si="15"/>
        <v/>
      </c>
      <c r="J102" s="23"/>
      <c r="K102" s="20"/>
      <c r="L102" s="20"/>
      <c r="M102" s="24"/>
      <c r="N102" s="21"/>
      <c r="O102" s="19"/>
      <c r="P102" s="20"/>
      <c r="Q102" s="20"/>
      <c r="R102" s="24"/>
      <c r="S102" s="22"/>
      <c r="T102" s="112"/>
      <c r="U102" s="113"/>
      <c r="V102" s="113"/>
      <c r="W102" s="114"/>
      <c r="X102" s="115"/>
      <c r="Y102" s="79" t="str">
        <f t="shared" si="11"/>
        <v/>
      </c>
      <c r="Z102" s="70"/>
      <c r="AA102" s="27"/>
      <c r="AB102" s="27"/>
      <c r="AC102" s="27"/>
      <c r="AD102" s="27">
        <f t="shared" si="12"/>
        <v>0</v>
      </c>
      <c r="AE102" s="27">
        <f t="shared" si="13"/>
        <v>0</v>
      </c>
      <c r="AF102" s="27">
        <f t="shared" si="14"/>
        <v>0</v>
      </c>
      <c r="AG102" s="27">
        <f t="shared" si="16"/>
        <v>0</v>
      </c>
    </row>
    <row r="103" spans="1:33" s="28" customFormat="1" ht="15.75" customHeight="1">
      <c r="A103" s="74">
        <v>91</v>
      </c>
      <c r="B103" s="7"/>
      <c r="C103" s="8"/>
      <c r="D103" s="8"/>
      <c r="E103" s="8"/>
      <c r="F103" s="8"/>
      <c r="G103" s="8"/>
      <c r="H103" s="10"/>
      <c r="I103" s="8" t="str">
        <f t="shared" si="15"/>
        <v/>
      </c>
      <c r="J103" s="12"/>
      <c r="K103" s="8"/>
      <c r="L103" s="8"/>
      <c r="M103" s="9"/>
      <c r="N103" s="10"/>
      <c r="O103" s="7"/>
      <c r="P103" s="8"/>
      <c r="Q103" s="8"/>
      <c r="R103" s="9"/>
      <c r="S103" s="11"/>
      <c r="T103" s="104"/>
      <c r="U103" s="105"/>
      <c r="V103" s="105"/>
      <c r="W103" s="106"/>
      <c r="X103" s="107"/>
      <c r="Y103" s="75" t="str">
        <f t="shared" si="11"/>
        <v/>
      </c>
      <c r="Z103" s="70"/>
      <c r="AA103" s="27"/>
      <c r="AB103" s="27"/>
      <c r="AC103" s="27"/>
      <c r="AD103" s="27">
        <f t="shared" si="12"/>
        <v>0</v>
      </c>
      <c r="AE103" s="27">
        <f t="shared" si="13"/>
        <v>0</v>
      </c>
      <c r="AF103" s="27">
        <f t="shared" si="14"/>
        <v>0</v>
      </c>
      <c r="AG103" s="27">
        <f t="shared" si="16"/>
        <v>0</v>
      </c>
    </row>
    <row r="104" spans="1:33" s="28" customFormat="1" ht="15.75" customHeight="1">
      <c r="A104" s="76">
        <v>92</v>
      </c>
      <c r="B104" s="13"/>
      <c r="C104" s="14"/>
      <c r="D104" s="14"/>
      <c r="E104" s="8"/>
      <c r="F104" s="14"/>
      <c r="G104" s="8"/>
      <c r="H104" s="15"/>
      <c r="I104" s="8" t="str">
        <f t="shared" si="15"/>
        <v/>
      </c>
      <c r="J104" s="17"/>
      <c r="K104" s="14"/>
      <c r="L104" s="14"/>
      <c r="M104" s="18"/>
      <c r="N104" s="15"/>
      <c r="O104" s="13"/>
      <c r="P104" s="14"/>
      <c r="Q104" s="14"/>
      <c r="R104" s="18"/>
      <c r="S104" s="16"/>
      <c r="T104" s="108"/>
      <c r="U104" s="109"/>
      <c r="V104" s="109"/>
      <c r="W104" s="110"/>
      <c r="X104" s="111"/>
      <c r="Y104" s="75" t="str">
        <f t="shared" si="11"/>
        <v/>
      </c>
      <c r="Z104" s="70"/>
      <c r="AA104" s="27"/>
      <c r="AB104" s="27"/>
      <c r="AC104" s="27"/>
      <c r="AD104" s="27">
        <f t="shared" si="12"/>
        <v>0</v>
      </c>
      <c r="AE104" s="27">
        <f t="shared" si="13"/>
        <v>0</v>
      </c>
      <c r="AF104" s="27">
        <f t="shared" si="14"/>
        <v>0</v>
      </c>
      <c r="AG104" s="27">
        <f t="shared" si="16"/>
        <v>0</v>
      </c>
    </row>
    <row r="105" spans="1:33" s="28" customFormat="1" ht="15.75" customHeight="1">
      <c r="A105" s="76">
        <v>93</v>
      </c>
      <c r="B105" s="13"/>
      <c r="C105" s="14"/>
      <c r="D105" s="14"/>
      <c r="E105" s="8"/>
      <c r="F105" s="14"/>
      <c r="G105" s="8"/>
      <c r="H105" s="15"/>
      <c r="I105" s="8" t="str">
        <f t="shared" si="15"/>
        <v/>
      </c>
      <c r="J105" s="17"/>
      <c r="K105" s="14"/>
      <c r="L105" s="14"/>
      <c r="M105" s="18"/>
      <c r="N105" s="15"/>
      <c r="O105" s="13"/>
      <c r="P105" s="14"/>
      <c r="Q105" s="14"/>
      <c r="R105" s="18"/>
      <c r="S105" s="16"/>
      <c r="T105" s="108"/>
      <c r="U105" s="109"/>
      <c r="V105" s="109"/>
      <c r="W105" s="110"/>
      <c r="X105" s="111"/>
      <c r="Y105" s="75" t="str">
        <f t="shared" si="11"/>
        <v/>
      </c>
      <c r="Z105" s="70"/>
      <c r="AA105" s="27"/>
      <c r="AB105" s="27"/>
      <c r="AC105" s="27"/>
      <c r="AD105" s="27">
        <f t="shared" si="12"/>
        <v>0</v>
      </c>
      <c r="AE105" s="27">
        <f t="shared" si="13"/>
        <v>0</v>
      </c>
      <c r="AF105" s="27">
        <f t="shared" si="14"/>
        <v>0</v>
      </c>
      <c r="AG105" s="27">
        <f t="shared" si="16"/>
        <v>0</v>
      </c>
    </row>
    <row r="106" spans="1:33" s="28" customFormat="1" ht="15.75" customHeight="1">
      <c r="A106" s="76">
        <v>94</v>
      </c>
      <c r="B106" s="13"/>
      <c r="C106" s="14"/>
      <c r="D106" s="14"/>
      <c r="E106" s="8"/>
      <c r="F106" s="14"/>
      <c r="G106" s="8"/>
      <c r="H106" s="15"/>
      <c r="I106" s="8" t="str">
        <f t="shared" si="15"/>
        <v/>
      </c>
      <c r="J106" s="17"/>
      <c r="K106" s="14"/>
      <c r="L106" s="14"/>
      <c r="M106" s="18"/>
      <c r="N106" s="15"/>
      <c r="O106" s="13"/>
      <c r="P106" s="14"/>
      <c r="Q106" s="14"/>
      <c r="R106" s="18"/>
      <c r="S106" s="16"/>
      <c r="T106" s="108"/>
      <c r="U106" s="109"/>
      <c r="V106" s="109"/>
      <c r="W106" s="110"/>
      <c r="X106" s="111"/>
      <c r="Y106" s="75" t="str">
        <f t="shared" si="11"/>
        <v/>
      </c>
      <c r="Z106" s="70"/>
      <c r="AA106" s="27"/>
      <c r="AB106" s="27"/>
      <c r="AC106" s="27"/>
      <c r="AD106" s="27">
        <f t="shared" si="12"/>
        <v>0</v>
      </c>
      <c r="AE106" s="27">
        <f t="shared" si="13"/>
        <v>0</v>
      </c>
      <c r="AF106" s="27">
        <f t="shared" si="14"/>
        <v>0</v>
      </c>
      <c r="AG106" s="27">
        <f t="shared" si="16"/>
        <v>0</v>
      </c>
    </row>
    <row r="107" spans="1:33" s="28" customFormat="1" ht="15.75" customHeight="1">
      <c r="A107" s="76">
        <v>95</v>
      </c>
      <c r="B107" s="13"/>
      <c r="C107" s="14"/>
      <c r="D107" s="14"/>
      <c r="E107" s="8"/>
      <c r="F107" s="14"/>
      <c r="G107" s="8"/>
      <c r="H107" s="15"/>
      <c r="I107" s="8" t="str">
        <f t="shared" si="15"/>
        <v/>
      </c>
      <c r="J107" s="17"/>
      <c r="K107" s="14"/>
      <c r="L107" s="14"/>
      <c r="M107" s="18"/>
      <c r="N107" s="15"/>
      <c r="O107" s="13"/>
      <c r="P107" s="14"/>
      <c r="Q107" s="14"/>
      <c r="R107" s="18"/>
      <c r="S107" s="16"/>
      <c r="T107" s="108"/>
      <c r="U107" s="109"/>
      <c r="V107" s="109"/>
      <c r="W107" s="110"/>
      <c r="X107" s="111"/>
      <c r="Y107" s="75" t="str">
        <f t="shared" si="11"/>
        <v/>
      </c>
      <c r="Z107" s="70"/>
      <c r="AA107" s="27"/>
      <c r="AB107" s="27"/>
      <c r="AC107" s="27"/>
      <c r="AD107" s="27">
        <f t="shared" si="12"/>
        <v>0</v>
      </c>
      <c r="AE107" s="27">
        <f t="shared" si="13"/>
        <v>0</v>
      </c>
      <c r="AF107" s="27">
        <f t="shared" si="14"/>
        <v>0</v>
      </c>
      <c r="AG107" s="27">
        <f t="shared" si="16"/>
        <v>0</v>
      </c>
    </row>
    <row r="108" spans="1:33" s="28" customFormat="1" ht="15.75" customHeight="1">
      <c r="A108" s="76">
        <v>96</v>
      </c>
      <c r="B108" s="13"/>
      <c r="C108" s="14"/>
      <c r="D108" s="14"/>
      <c r="E108" s="8"/>
      <c r="F108" s="14"/>
      <c r="G108" s="8"/>
      <c r="H108" s="15"/>
      <c r="I108" s="8" t="str">
        <f t="shared" si="15"/>
        <v/>
      </c>
      <c r="J108" s="17"/>
      <c r="K108" s="14"/>
      <c r="L108" s="14"/>
      <c r="M108" s="18"/>
      <c r="N108" s="15"/>
      <c r="O108" s="13"/>
      <c r="P108" s="14"/>
      <c r="Q108" s="14"/>
      <c r="R108" s="18"/>
      <c r="S108" s="16"/>
      <c r="T108" s="108"/>
      <c r="U108" s="109"/>
      <c r="V108" s="109"/>
      <c r="W108" s="110"/>
      <c r="X108" s="111"/>
      <c r="Y108" s="75" t="str">
        <f t="shared" si="11"/>
        <v/>
      </c>
      <c r="Z108" s="70"/>
      <c r="AA108" s="27"/>
      <c r="AB108" s="27"/>
      <c r="AC108" s="27"/>
      <c r="AD108" s="27">
        <f t="shared" si="12"/>
        <v>0</v>
      </c>
      <c r="AE108" s="27">
        <f t="shared" si="13"/>
        <v>0</v>
      </c>
      <c r="AF108" s="27">
        <f t="shared" si="14"/>
        <v>0</v>
      </c>
      <c r="AG108" s="27">
        <f t="shared" si="16"/>
        <v>0</v>
      </c>
    </row>
    <row r="109" spans="1:33" s="28" customFormat="1" ht="15.75" customHeight="1">
      <c r="A109" s="76">
        <v>97</v>
      </c>
      <c r="B109" s="13"/>
      <c r="C109" s="14"/>
      <c r="D109" s="14"/>
      <c r="E109" s="8"/>
      <c r="F109" s="14"/>
      <c r="G109" s="8"/>
      <c r="H109" s="15"/>
      <c r="I109" s="8" t="str">
        <f t="shared" si="15"/>
        <v/>
      </c>
      <c r="J109" s="17"/>
      <c r="K109" s="14"/>
      <c r="L109" s="14"/>
      <c r="M109" s="18"/>
      <c r="N109" s="15"/>
      <c r="O109" s="13"/>
      <c r="P109" s="14"/>
      <c r="Q109" s="14"/>
      <c r="R109" s="18"/>
      <c r="S109" s="16"/>
      <c r="T109" s="108"/>
      <c r="U109" s="109"/>
      <c r="V109" s="109"/>
      <c r="W109" s="110"/>
      <c r="X109" s="111"/>
      <c r="Y109" s="75" t="str">
        <f t="shared" ref="Y109:Y132" si="17">IF(J109&amp;O109="","",COUNTA(J109,O109,T109)-AG109)</f>
        <v/>
      </c>
      <c r="Z109" s="70"/>
      <c r="AA109" s="27"/>
      <c r="AB109" s="27"/>
      <c r="AC109" s="27"/>
      <c r="AD109" s="27">
        <f t="shared" ref="AD109:AD132" si="18">IF(OR(J109="十種競技",J109="七種競技"),1,0)</f>
        <v>0</v>
      </c>
      <c r="AE109" s="27">
        <f t="shared" ref="AE109:AE132" si="19">IF(OR(O109="十種競技",O109="七種競技"),1,0)</f>
        <v>0</v>
      </c>
      <c r="AF109" s="27">
        <f t="shared" ref="AF109:AF132" si="20">IF(OR(T109="十種競技",T109="七種競技"),1,0)</f>
        <v>0</v>
      </c>
      <c r="AG109" s="27">
        <f t="shared" si="16"/>
        <v>0</v>
      </c>
    </row>
    <row r="110" spans="1:33" s="28" customFormat="1" ht="15.75" customHeight="1">
      <c r="A110" s="76">
        <v>98</v>
      </c>
      <c r="B110" s="13"/>
      <c r="C110" s="14"/>
      <c r="D110" s="14"/>
      <c r="E110" s="8"/>
      <c r="F110" s="14"/>
      <c r="G110" s="8"/>
      <c r="H110" s="15"/>
      <c r="I110" s="8" t="str">
        <f t="shared" si="15"/>
        <v/>
      </c>
      <c r="J110" s="17"/>
      <c r="K110" s="14"/>
      <c r="L110" s="14"/>
      <c r="M110" s="18"/>
      <c r="N110" s="15"/>
      <c r="O110" s="13"/>
      <c r="P110" s="14"/>
      <c r="Q110" s="14"/>
      <c r="R110" s="18"/>
      <c r="S110" s="16"/>
      <c r="T110" s="108"/>
      <c r="U110" s="109"/>
      <c r="V110" s="109"/>
      <c r="W110" s="110"/>
      <c r="X110" s="111"/>
      <c r="Y110" s="75" t="str">
        <f t="shared" si="17"/>
        <v/>
      </c>
      <c r="Z110" s="70"/>
      <c r="AA110" s="27"/>
      <c r="AB110" s="27"/>
      <c r="AC110" s="27"/>
      <c r="AD110" s="27">
        <f t="shared" si="18"/>
        <v>0</v>
      </c>
      <c r="AE110" s="27">
        <f t="shared" si="19"/>
        <v>0</v>
      </c>
      <c r="AF110" s="27">
        <f t="shared" si="20"/>
        <v>0</v>
      </c>
      <c r="AG110" s="27">
        <f t="shared" si="16"/>
        <v>0</v>
      </c>
    </row>
    <row r="111" spans="1:33" s="28" customFormat="1" ht="15.75" customHeight="1">
      <c r="A111" s="76">
        <v>99</v>
      </c>
      <c r="B111" s="13"/>
      <c r="C111" s="14"/>
      <c r="D111" s="14"/>
      <c r="E111" s="8"/>
      <c r="F111" s="14"/>
      <c r="G111" s="8"/>
      <c r="H111" s="15"/>
      <c r="I111" s="8" t="str">
        <f t="shared" si="15"/>
        <v/>
      </c>
      <c r="J111" s="17"/>
      <c r="K111" s="14"/>
      <c r="L111" s="14"/>
      <c r="M111" s="18"/>
      <c r="N111" s="15"/>
      <c r="O111" s="13"/>
      <c r="P111" s="14"/>
      <c r="Q111" s="14"/>
      <c r="R111" s="18"/>
      <c r="S111" s="16"/>
      <c r="T111" s="108"/>
      <c r="U111" s="109"/>
      <c r="V111" s="109"/>
      <c r="W111" s="110"/>
      <c r="X111" s="111"/>
      <c r="Y111" s="75" t="str">
        <f t="shared" si="17"/>
        <v/>
      </c>
      <c r="Z111" s="70"/>
      <c r="AA111" s="27"/>
      <c r="AB111" s="27"/>
      <c r="AC111" s="27"/>
      <c r="AD111" s="27">
        <f t="shared" si="18"/>
        <v>0</v>
      </c>
      <c r="AE111" s="27">
        <f t="shared" si="19"/>
        <v>0</v>
      </c>
      <c r="AF111" s="27">
        <f t="shared" si="20"/>
        <v>0</v>
      </c>
      <c r="AG111" s="27">
        <f t="shared" si="16"/>
        <v>0</v>
      </c>
    </row>
    <row r="112" spans="1:33" s="28" customFormat="1" ht="15.75" customHeight="1">
      <c r="A112" s="76">
        <v>100</v>
      </c>
      <c r="B112" s="13"/>
      <c r="C112" s="14"/>
      <c r="D112" s="14"/>
      <c r="E112" s="8"/>
      <c r="F112" s="14"/>
      <c r="G112" s="8"/>
      <c r="H112" s="15"/>
      <c r="I112" s="8" t="str">
        <f t="shared" si="15"/>
        <v/>
      </c>
      <c r="J112" s="17"/>
      <c r="K112" s="14"/>
      <c r="L112" s="14"/>
      <c r="M112" s="18"/>
      <c r="N112" s="15"/>
      <c r="O112" s="13"/>
      <c r="P112" s="14"/>
      <c r="Q112" s="14"/>
      <c r="R112" s="18"/>
      <c r="S112" s="16"/>
      <c r="T112" s="108"/>
      <c r="U112" s="109"/>
      <c r="V112" s="109"/>
      <c r="W112" s="110"/>
      <c r="X112" s="111"/>
      <c r="Y112" s="75" t="str">
        <f t="shared" si="17"/>
        <v/>
      </c>
      <c r="Z112" s="70"/>
      <c r="AA112" s="27"/>
      <c r="AB112" s="27"/>
      <c r="AC112" s="27"/>
      <c r="AD112" s="27">
        <f t="shared" si="18"/>
        <v>0</v>
      </c>
      <c r="AE112" s="27">
        <f t="shared" si="19"/>
        <v>0</v>
      </c>
      <c r="AF112" s="27">
        <f t="shared" si="20"/>
        <v>0</v>
      </c>
      <c r="AG112" s="27">
        <f t="shared" si="16"/>
        <v>0</v>
      </c>
    </row>
    <row r="113" spans="1:33" s="28" customFormat="1" ht="15.75" customHeight="1">
      <c r="A113" s="76">
        <v>101</v>
      </c>
      <c r="B113" s="13"/>
      <c r="C113" s="14"/>
      <c r="D113" s="14"/>
      <c r="E113" s="8"/>
      <c r="F113" s="14"/>
      <c r="G113" s="8"/>
      <c r="H113" s="15"/>
      <c r="I113" s="8" t="str">
        <f t="shared" si="15"/>
        <v/>
      </c>
      <c r="J113" s="17"/>
      <c r="K113" s="14"/>
      <c r="L113" s="14"/>
      <c r="M113" s="18"/>
      <c r="N113" s="15"/>
      <c r="O113" s="13"/>
      <c r="P113" s="14"/>
      <c r="Q113" s="14"/>
      <c r="R113" s="18"/>
      <c r="S113" s="16"/>
      <c r="T113" s="108"/>
      <c r="U113" s="109"/>
      <c r="V113" s="109"/>
      <c r="W113" s="110"/>
      <c r="X113" s="111"/>
      <c r="Y113" s="75" t="str">
        <f t="shared" si="17"/>
        <v/>
      </c>
      <c r="Z113" s="70"/>
      <c r="AA113" s="27"/>
      <c r="AB113" s="27"/>
      <c r="AC113" s="27"/>
      <c r="AD113" s="27">
        <f t="shared" si="18"/>
        <v>0</v>
      </c>
      <c r="AE113" s="27">
        <f t="shared" si="19"/>
        <v>0</v>
      </c>
      <c r="AF113" s="27">
        <f t="shared" si="20"/>
        <v>0</v>
      </c>
      <c r="AG113" s="27">
        <f t="shared" si="16"/>
        <v>0</v>
      </c>
    </row>
    <row r="114" spans="1:33" s="28" customFormat="1" ht="15.75" customHeight="1">
      <c r="A114" s="76">
        <v>102</v>
      </c>
      <c r="B114" s="13"/>
      <c r="C114" s="14"/>
      <c r="D114" s="14"/>
      <c r="E114" s="8"/>
      <c r="F114" s="14"/>
      <c r="G114" s="8"/>
      <c r="H114" s="15"/>
      <c r="I114" s="8" t="str">
        <f t="shared" si="15"/>
        <v/>
      </c>
      <c r="J114" s="17"/>
      <c r="K114" s="14"/>
      <c r="L114" s="14"/>
      <c r="M114" s="18"/>
      <c r="N114" s="15"/>
      <c r="O114" s="13"/>
      <c r="P114" s="14"/>
      <c r="Q114" s="14"/>
      <c r="R114" s="18"/>
      <c r="S114" s="16"/>
      <c r="T114" s="108"/>
      <c r="U114" s="109"/>
      <c r="V114" s="109"/>
      <c r="W114" s="110"/>
      <c r="X114" s="111"/>
      <c r="Y114" s="75" t="str">
        <f t="shared" si="17"/>
        <v/>
      </c>
      <c r="Z114" s="70"/>
      <c r="AA114" s="27"/>
      <c r="AB114" s="27"/>
      <c r="AC114" s="27"/>
      <c r="AD114" s="27">
        <f t="shared" si="18"/>
        <v>0</v>
      </c>
      <c r="AE114" s="27">
        <f t="shared" si="19"/>
        <v>0</v>
      </c>
      <c r="AF114" s="27">
        <f t="shared" si="20"/>
        <v>0</v>
      </c>
      <c r="AG114" s="27">
        <f t="shared" si="16"/>
        <v>0</v>
      </c>
    </row>
    <row r="115" spans="1:33" s="28" customFormat="1" ht="15.75" customHeight="1">
      <c r="A115" s="76">
        <v>103</v>
      </c>
      <c r="B115" s="13"/>
      <c r="C115" s="14"/>
      <c r="D115" s="14"/>
      <c r="E115" s="8"/>
      <c r="F115" s="14"/>
      <c r="G115" s="8"/>
      <c r="H115" s="15"/>
      <c r="I115" s="8" t="str">
        <f t="shared" si="15"/>
        <v/>
      </c>
      <c r="J115" s="17"/>
      <c r="K115" s="14"/>
      <c r="L115" s="14"/>
      <c r="M115" s="18"/>
      <c r="N115" s="15"/>
      <c r="O115" s="13"/>
      <c r="P115" s="14"/>
      <c r="Q115" s="14"/>
      <c r="R115" s="18"/>
      <c r="S115" s="16"/>
      <c r="T115" s="108"/>
      <c r="U115" s="109"/>
      <c r="V115" s="109"/>
      <c r="W115" s="110"/>
      <c r="X115" s="111"/>
      <c r="Y115" s="75" t="str">
        <f t="shared" si="17"/>
        <v/>
      </c>
      <c r="Z115" s="70"/>
      <c r="AA115" s="27"/>
      <c r="AB115" s="27"/>
      <c r="AC115" s="27"/>
      <c r="AD115" s="27">
        <f t="shared" si="18"/>
        <v>0</v>
      </c>
      <c r="AE115" s="27">
        <f t="shared" si="19"/>
        <v>0</v>
      </c>
      <c r="AF115" s="27">
        <f t="shared" si="20"/>
        <v>0</v>
      </c>
      <c r="AG115" s="27">
        <f t="shared" si="16"/>
        <v>0</v>
      </c>
    </row>
    <row r="116" spans="1:33" s="28" customFormat="1" ht="15.75" customHeight="1">
      <c r="A116" s="76">
        <v>104</v>
      </c>
      <c r="B116" s="13"/>
      <c r="C116" s="14"/>
      <c r="D116" s="14"/>
      <c r="E116" s="8"/>
      <c r="F116" s="14"/>
      <c r="G116" s="8"/>
      <c r="H116" s="15"/>
      <c r="I116" s="8" t="str">
        <f t="shared" si="15"/>
        <v/>
      </c>
      <c r="J116" s="17"/>
      <c r="K116" s="14"/>
      <c r="L116" s="14"/>
      <c r="M116" s="18"/>
      <c r="N116" s="15"/>
      <c r="O116" s="13"/>
      <c r="P116" s="14"/>
      <c r="Q116" s="14"/>
      <c r="R116" s="18"/>
      <c r="S116" s="16"/>
      <c r="T116" s="108"/>
      <c r="U116" s="109"/>
      <c r="V116" s="109"/>
      <c r="W116" s="110"/>
      <c r="X116" s="111"/>
      <c r="Y116" s="75" t="str">
        <f t="shared" si="17"/>
        <v/>
      </c>
      <c r="Z116" s="70"/>
      <c r="AA116" s="27"/>
      <c r="AB116" s="27"/>
      <c r="AC116" s="27"/>
      <c r="AD116" s="27">
        <f t="shared" si="18"/>
        <v>0</v>
      </c>
      <c r="AE116" s="27">
        <f t="shared" si="19"/>
        <v>0</v>
      </c>
      <c r="AF116" s="27">
        <f t="shared" si="20"/>
        <v>0</v>
      </c>
      <c r="AG116" s="27">
        <f t="shared" si="16"/>
        <v>0</v>
      </c>
    </row>
    <row r="117" spans="1:33" s="28" customFormat="1" ht="15.75" customHeight="1">
      <c r="A117" s="76">
        <v>105</v>
      </c>
      <c r="B117" s="13"/>
      <c r="C117" s="14"/>
      <c r="D117" s="14"/>
      <c r="E117" s="8"/>
      <c r="F117" s="14"/>
      <c r="G117" s="8"/>
      <c r="H117" s="15"/>
      <c r="I117" s="8" t="str">
        <f t="shared" si="15"/>
        <v/>
      </c>
      <c r="J117" s="17"/>
      <c r="K117" s="14"/>
      <c r="L117" s="14"/>
      <c r="M117" s="18"/>
      <c r="N117" s="15"/>
      <c r="O117" s="13"/>
      <c r="P117" s="14"/>
      <c r="Q117" s="14"/>
      <c r="R117" s="18"/>
      <c r="S117" s="16"/>
      <c r="T117" s="108"/>
      <c r="U117" s="109"/>
      <c r="V117" s="109"/>
      <c r="W117" s="110"/>
      <c r="X117" s="111"/>
      <c r="Y117" s="75" t="str">
        <f t="shared" si="17"/>
        <v/>
      </c>
      <c r="Z117" s="70"/>
      <c r="AA117" s="27"/>
      <c r="AB117" s="27"/>
      <c r="AC117" s="27"/>
      <c r="AD117" s="27">
        <f t="shared" si="18"/>
        <v>0</v>
      </c>
      <c r="AE117" s="27">
        <f t="shared" si="19"/>
        <v>0</v>
      </c>
      <c r="AF117" s="27">
        <f t="shared" si="20"/>
        <v>0</v>
      </c>
      <c r="AG117" s="27">
        <f t="shared" si="16"/>
        <v>0</v>
      </c>
    </row>
    <row r="118" spans="1:33" s="28" customFormat="1" ht="15.75" customHeight="1">
      <c r="A118" s="76">
        <v>106</v>
      </c>
      <c r="B118" s="13"/>
      <c r="C118" s="14"/>
      <c r="D118" s="14"/>
      <c r="E118" s="8"/>
      <c r="F118" s="14"/>
      <c r="G118" s="8"/>
      <c r="H118" s="15"/>
      <c r="I118" s="8" t="str">
        <f t="shared" si="15"/>
        <v/>
      </c>
      <c r="J118" s="17"/>
      <c r="K118" s="14"/>
      <c r="L118" s="14"/>
      <c r="M118" s="18"/>
      <c r="N118" s="15"/>
      <c r="O118" s="13"/>
      <c r="P118" s="14"/>
      <c r="Q118" s="14"/>
      <c r="R118" s="18"/>
      <c r="S118" s="16"/>
      <c r="T118" s="108"/>
      <c r="U118" s="109"/>
      <c r="V118" s="109"/>
      <c r="W118" s="110"/>
      <c r="X118" s="111"/>
      <c r="Y118" s="75" t="str">
        <f t="shared" si="17"/>
        <v/>
      </c>
      <c r="Z118" s="70"/>
      <c r="AA118" s="27"/>
      <c r="AB118" s="27"/>
      <c r="AC118" s="27"/>
      <c r="AD118" s="27">
        <f t="shared" si="18"/>
        <v>0</v>
      </c>
      <c r="AE118" s="27">
        <f t="shared" si="19"/>
        <v>0</v>
      </c>
      <c r="AF118" s="27">
        <f t="shared" si="20"/>
        <v>0</v>
      </c>
      <c r="AG118" s="27">
        <f t="shared" si="16"/>
        <v>0</v>
      </c>
    </row>
    <row r="119" spans="1:33" s="28" customFormat="1" ht="15.75" customHeight="1">
      <c r="A119" s="76">
        <v>107</v>
      </c>
      <c r="B119" s="13"/>
      <c r="C119" s="14"/>
      <c r="D119" s="14"/>
      <c r="E119" s="8"/>
      <c r="F119" s="14"/>
      <c r="G119" s="8"/>
      <c r="H119" s="15"/>
      <c r="I119" s="8" t="str">
        <f t="shared" si="15"/>
        <v/>
      </c>
      <c r="J119" s="17"/>
      <c r="K119" s="14"/>
      <c r="L119" s="14"/>
      <c r="M119" s="18"/>
      <c r="N119" s="15"/>
      <c r="O119" s="13"/>
      <c r="P119" s="14"/>
      <c r="Q119" s="14"/>
      <c r="R119" s="18"/>
      <c r="S119" s="16"/>
      <c r="T119" s="108"/>
      <c r="U119" s="109"/>
      <c r="V119" s="109"/>
      <c r="W119" s="110"/>
      <c r="X119" s="111"/>
      <c r="Y119" s="75" t="str">
        <f t="shared" si="17"/>
        <v/>
      </c>
      <c r="Z119" s="70"/>
      <c r="AA119" s="27"/>
      <c r="AB119" s="27"/>
      <c r="AC119" s="27"/>
      <c r="AD119" s="27">
        <f t="shared" si="18"/>
        <v>0</v>
      </c>
      <c r="AE119" s="27">
        <f t="shared" si="19"/>
        <v>0</v>
      </c>
      <c r="AF119" s="27">
        <f t="shared" si="20"/>
        <v>0</v>
      </c>
      <c r="AG119" s="27">
        <f t="shared" si="16"/>
        <v>0</v>
      </c>
    </row>
    <row r="120" spans="1:33" s="28" customFormat="1" ht="15.75" customHeight="1">
      <c r="A120" s="76">
        <v>108</v>
      </c>
      <c r="B120" s="13"/>
      <c r="C120" s="14"/>
      <c r="D120" s="14"/>
      <c r="E120" s="8"/>
      <c r="F120" s="14"/>
      <c r="G120" s="8"/>
      <c r="H120" s="15"/>
      <c r="I120" s="8" t="str">
        <f t="shared" si="15"/>
        <v/>
      </c>
      <c r="J120" s="17"/>
      <c r="K120" s="14"/>
      <c r="L120" s="14"/>
      <c r="M120" s="18"/>
      <c r="N120" s="15"/>
      <c r="O120" s="13"/>
      <c r="P120" s="14"/>
      <c r="Q120" s="14"/>
      <c r="R120" s="18"/>
      <c r="S120" s="16"/>
      <c r="T120" s="108"/>
      <c r="U120" s="109"/>
      <c r="V120" s="109"/>
      <c r="W120" s="110"/>
      <c r="X120" s="111"/>
      <c r="Y120" s="75" t="str">
        <f t="shared" si="17"/>
        <v/>
      </c>
      <c r="Z120" s="70"/>
      <c r="AA120" s="27"/>
      <c r="AB120" s="27"/>
      <c r="AC120" s="27"/>
      <c r="AD120" s="27">
        <f t="shared" si="18"/>
        <v>0</v>
      </c>
      <c r="AE120" s="27">
        <f t="shared" si="19"/>
        <v>0</v>
      </c>
      <c r="AF120" s="27">
        <f t="shared" si="20"/>
        <v>0</v>
      </c>
      <c r="AG120" s="27">
        <f t="shared" si="16"/>
        <v>0</v>
      </c>
    </row>
    <row r="121" spans="1:33" s="28" customFormat="1" ht="15.75" customHeight="1">
      <c r="A121" s="76">
        <v>109</v>
      </c>
      <c r="B121" s="13"/>
      <c r="C121" s="14"/>
      <c r="D121" s="14"/>
      <c r="E121" s="8"/>
      <c r="F121" s="14"/>
      <c r="G121" s="8"/>
      <c r="H121" s="15"/>
      <c r="I121" s="8" t="str">
        <f t="shared" si="15"/>
        <v/>
      </c>
      <c r="J121" s="17"/>
      <c r="K121" s="14"/>
      <c r="L121" s="14"/>
      <c r="M121" s="18"/>
      <c r="N121" s="15"/>
      <c r="O121" s="13"/>
      <c r="P121" s="14"/>
      <c r="Q121" s="14"/>
      <c r="R121" s="18"/>
      <c r="S121" s="16"/>
      <c r="T121" s="108"/>
      <c r="U121" s="109"/>
      <c r="V121" s="109"/>
      <c r="W121" s="110"/>
      <c r="X121" s="111"/>
      <c r="Y121" s="75" t="str">
        <f t="shared" si="17"/>
        <v/>
      </c>
      <c r="Z121" s="70"/>
      <c r="AA121" s="27"/>
      <c r="AB121" s="27"/>
      <c r="AC121" s="27"/>
      <c r="AD121" s="27">
        <f t="shared" si="18"/>
        <v>0</v>
      </c>
      <c r="AE121" s="27">
        <f t="shared" si="19"/>
        <v>0</v>
      </c>
      <c r="AF121" s="27">
        <f t="shared" si="20"/>
        <v>0</v>
      </c>
      <c r="AG121" s="27">
        <f t="shared" si="16"/>
        <v>0</v>
      </c>
    </row>
    <row r="122" spans="1:33" s="28" customFormat="1" ht="15.75" customHeight="1">
      <c r="A122" s="76">
        <v>110</v>
      </c>
      <c r="B122" s="13"/>
      <c r="C122" s="14"/>
      <c r="D122" s="14"/>
      <c r="E122" s="8"/>
      <c r="F122" s="14"/>
      <c r="G122" s="8"/>
      <c r="H122" s="15"/>
      <c r="I122" s="8" t="str">
        <f t="shared" si="15"/>
        <v/>
      </c>
      <c r="J122" s="17"/>
      <c r="K122" s="14"/>
      <c r="L122" s="14"/>
      <c r="M122" s="18"/>
      <c r="N122" s="15"/>
      <c r="O122" s="13"/>
      <c r="P122" s="14"/>
      <c r="Q122" s="14"/>
      <c r="R122" s="18"/>
      <c r="S122" s="16"/>
      <c r="T122" s="108"/>
      <c r="U122" s="109"/>
      <c r="V122" s="109"/>
      <c r="W122" s="110"/>
      <c r="X122" s="111"/>
      <c r="Y122" s="75" t="str">
        <f t="shared" si="17"/>
        <v/>
      </c>
      <c r="Z122" s="70"/>
      <c r="AA122" s="27"/>
      <c r="AB122" s="27"/>
      <c r="AC122" s="27"/>
      <c r="AD122" s="27">
        <f t="shared" si="18"/>
        <v>0</v>
      </c>
      <c r="AE122" s="27">
        <f t="shared" si="19"/>
        <v>0</v>
      </c>
      <c r="AF122" s="27">
        <f t="shared" si="20"/>
        <v>0</v>
      </c>
      <c r="AG122" s="27">
        <f t="shared" si="16"/>
        <v>0</v>
      </c>
    </row>
    <row r="123" spans="1:33" s="28" customFormat="1" ht="15.75" customHeight="1">
      <c r="A123" s="76">
        <v>111</v>
      </c>
      <c r="B123" s="13"/>
      <c r="C123" s="14"/>
      <c r="D123" s="14"/>
      <c r="E123" s="8"/>
      <c r="F123" s="14"/>
      <c r="G123" s="8"/>
      <c r="H123" s="15"/>
      <c r="I123" s="8" t="str">
        <f t="shared" si="15"/>
        <v/>
      </c>
      <c r="J123" s="17"/>
      <c r="K123" s="14"/>
      <c r="L123" s="14"/>
      <c r="M123" s="18"/>
      <c r="N123" s="15"/>
      <c r="O123" s="13"/>
      <c r="P123" s="14"/>
      <c r="Q123" s="14"/>
      <c r="R123" s="18"/>
      <c r="S123" s="16"/>
      <c r="T123" s="108"/>
      <c r="U123" s="109"/>
      <c r="V123" s="109"/>
      <c r="W123" s="110"/>
      <c r="X123" s="111"/>
      <c r="Y123" s="75" t="str">
        <f t="shared" si="17"/>
        <v/>
      </c>
      <c r="Z123" s="70"/>
      <c r="AA123" s="27"/>
      <c r="AB123" s="27"/>
      <c r="AC123" s="27"/>
      <c r="AD123" s="27">
        <f t="shared" si="18"/>
        <v>0</v>
      </c>
      <c r="AE123" s="27">
        <f t="shared" si="19"/>
        <v>0</v>
      </c>
      <c r="AF123" s="27">
        <f t="shared" si="20"/>
        <v>0</v>
      </c>
      <c r="AG123" s="27">
        <f t="shared" si="16"/>
        <v>0</v>
      </c>
    </row>
    <row r="124" spans="1:33" s="28" customFormat="1" ht="15.75" customHeight="1">
      <c r="A124" s="76">
        <v>112</v>
      </c>
      <c r="B124" s="13"/>
      <c r="C124" s="14"/>
      <c r="D124" s="14"/>
      <c r="E124" s="8"/>
      <c r="F124" s="14"/>
      <c r="G124" s="8"/>
      <c r="H124" s="15"/>
      <c r="I124" s="8" t="str">
        <f t="shared" si="15"/>
        <v/>
      </c>
      <c r="J124" s="17"/>
      <c r="K124" s="14"/>
      <c r="L124" s="14"/>
      <c r="M124" s="18"/>
      <c r="N124" s="15"/>
      <c r="O124" s="13"/>
      <c r="P124" s="14"/>
      <c r="Q124" s="14"/>
      <c r="R124" s="18"/>
      <c r="S124" s="16"/>
      <c r="T124" s="108"/>
      <c r="U124" s="109"/>
      <c r="V124" s="109"/>
      <c r="W124" s="110"/>
      <c r="X124" s="111"/>
      <c r="Y124" s="75" t="str">
        <f t="shared" si="17"/>
        <v/>
      </c>
      <c r="Z124" s="70"/>
      <c r="AA124" s="27"/>
      <c r="AB124" s="27"/>
      <c r="AC124" s="27"/>
      <c r="AD124" s="27">
        <f t="shared" si="18"/>
        <v>0</v>
      </c>
      <c r="AE124" s="27">
        <f t="shared" si="19"/>
        <v>0</v>
      </c>
      <c r="AF124" s="27">
        <f t="shared" si="20"/>
        <v>0</v>
      </c>
      <c r="AG124" s="27">
        <f t="shared" si="16"/>
        <v>0</v>
      </c>
    </row>
    <row r="125" spans="1:33" s="28" customFormat="1" ht="15.75" customHeight="1">
      <c r="A125" s="76">
        <v>113</v>
      </c>
      <c r="B125" s="13"/>
      <c r="C125" s="14"/>
      <c r="D125" s="14"/>
      <c r="E125" s="8"/>
      <c r="F125" s="14"/>
      <c r="G125" s="8"/>
      <c r="H125" s="15"/>
      <c r="I125" s="8" t="str">
        <f t="shared" si="15"/>
        <v/>
      </c>
      <c r="J125" s="17"/>
      <c r="K125" s="14"/>
      <c r="L125" s="14"/>
      <c r="M125" s="18"/>
      <c r="N125" s="15"/>
      <c r="O125" s="13"/>
      <c r="P125" s="14"/>
      <c r="Q125" s="14"/>
      <c r="R125" s="18"/>
      <c r="S125" s="16"/>
      <c r="T125" s="108"/>
      <c r="U125" s="109"/>
      <c r="V125" s="109"/>
      <c r="W125" s="110"/>
      <c r="X125" s="111"/>
      <c r="Y125" s="75" t="str">
        <f t="shared" si="17"/>
        <v/>
      </c>
      <c r="Z125" s="70"/>
      <c r="AA125" s="27"/>
      <c r="AB125" s="27"/>
      <c r="AC125" s="27"/>
      <c r="AD125" s="27">
        <f t="shared" si="18"/>
        <v>0</v>
      </c>
      <c r="AE125" s="27">
        <f t="shared" si="19"/>
        <v>0</v>
      </c>
      <c r="AF125" s="27">
        <f t="shared" si="20"/>
        <v>0</v>
      </c>
      <c r="AG125" s="27">
        <f t="shared" si="16"/>
        <v>0</v>
      </c>
    </row>
    <row r="126" spans="1:33" s="28" customFormat="1" ht="15.75" customHeight="1">
      <c r="A126" s="76">
        <v>114</v>
      </c>
      <c r="B126" s="13"/>
      <c r="C126" s="14"/>
      <c r="D126" s="14"/>
      <c r="E126" s="8"/>
      <c r="F126" s="14"/>
      <c r="G126" s="8"/>
      <c r="H126" s="15"/>
      <c r="I126" s="8" t="str">
        <f t="shared" si="15"/>
        <v/>
      </c>
      <c r="J126" s="17"/>
      <c r="K126" s="14"/>
      <c r="L126" s="14"/>
      <c r="M126" s="18"/>
      <c r="N126" s="15"/>
      <c r="O126" s="13"/>
      <c r="P126" s="14"/>
      <c r="Q126" s="14"/>
      <c r="R126" s="18"/>
      <c r="S126" s="16"/>
      <c r="T126" s="108"/>
      <c r="U126" s="109"/>
      <c r="V126" s="109"/>
      <c r="W126" s="110"/>
      <c r="X126" s="111"/>
      <c r="Y126" s="75" t="str">
        <f t="shared" si="17"/>
        <v/>
      </c>
      <c r="Z126" s="70"/>
      <c r="AA126" s="27"/>
      <c r="AB126" s="27"/>
      <c r="AC126" s="27"/>
      <c r="AD126" s="27">
        <f t="shared" si="18"/>
        <v>0</v>
      </c>
      <c r="AE126" s="27">
        <f t="shared" si="19"/>
        <v>0</v>
      </c>
      <c r="AF126" s="27">
        <f t="shared" si="20"/>
        <v>0</v>
      </c>
      <c r="AG126" s="27">
        <f t="shared" si="16"/>
        <v>0</v>
      </c>
    </row>
    <row r="127" spans="1:33" s="28" customFormat="1" ht="15.75" customHeight="1">
      <c r="A127" s="76">
        <v>115</v>
      </c>
      <c r="B127" s="13"/>
      <c r="C127" s="14"/>
      <c r="D127" s="14"/>
      <c r="E127" s="8"/>
      <c r="F127" s="14"/>
      <c r="G127" s="8"/>
      <c r="H127" s="15"/>
      <c r="I127" s="8" t="str">
        <f t="shared" si="15"/>
        <v/>
      </c>
      <c r="J127" s="17"/>
      <c r="K127" s="14"/>
      <c r="L127" s="14"/>
      <c r="M127" s="18"/>
      <c r="N127" s="15"/>
      <c r="O127" s="13"/>
      <c r="P127" s="14"/>
      <c r="Q127" s="14"/>
      <c r="R127" s="18"/>
      <c r="S127" s="16"/>
      <c r="T127" s="108"/>
      <c r="U127" s="109"/>
      <c r="V127" s="109"/>
      <c r="W127" s="110"/>
      <c r="X127" s="111"/>
      <c r="Y127" s="75" t="str">
        <f t="shared" si="17"/>
        <v/>
      </c>
      <c r="Z127" s="70"/>
      <c r="AA127" s="27"/>
      <c r="AB127" s="27"/>
      <c r="AC127" s="27"/>
      <c r="AD127" s="27">
        <f t="shared" si="18"/>
        <v>0</v>
      </c>
      <c r="AE127" s="27">
        <f t="shared" si="19"/>
        <v>0</v>
      </c>
      <c r="AF127" s="27">
        <f t="shared" si="20"/>
        <v>0</v>
      </c>
      <c r="AG127" s="27">
        <f t="shared" si="16"/>
        <v>0</v>
      </c>
    </row>
    <row r="128" spans="1:33" s="28" customFormat="1" ht="15.75" customHeight="1">
      <c r="A128" s="76">
        <v>116</v>
      </c>
      <c r="B128" s="13"/>
      <c r="C128" s="14"/>
      <c r="D128" s="14"/>
      <c r="E128" s="8"/>
      <c r="F128" s="14"/>
      <c r="G128" s="8"/>
      <c r="H128" s="15"/>
      <c r="I128" s="8" t="str">
        <f t="shared" si="15"/>
        <v/>
      </c>
      <c r="J128" s="17"/>
      <c r="K128" s="14"/>
      <c r="L128" s="14"/>
      <c r="M128" s="18"/>
      <c r="N128" s="15"/>
      <c r="O128" s="13"/>
      <c r="P128" s="14"/>
      <c r="Q128" s="14"/>
      <c r="R128" s="18"/>
      <c r="S128" s="16"/>
      <c r="T128" s="108"/>
      <c r="U128" s="109"/>
      <c r="V128" s="109"/>
      <c r="W128" s="110"/>
      <c r="X128" s="111"/>
      <c r="Y128" s="75" t="str">
        <f t="shared" si="17"/>
        <v/>
      </c>
      <c r="Z128" s="70"/>
      <c r="AA128" s="27"/>
      <c r="AB128" s="27"/>
      <c r="AC128" s="27"/>
      <c r="AD128" s="27">
        <f t="shared" si="18"/>
        <v>0</v>
      </c>
      <c r="AE128" s="27">
        <f t="shared" si="19"/>
        <v>0</v>
      </c>
      <c r="AF128" s="27">
        <f t="shared" si="20"/>
        <v>0</v>
      </c>
      <c r="AG128" s="27">
        <f t="shared" si="16"/>
        <v>0</v>
      </c>
    </row>
    <row r="129" spans="1:33" s="28" customFormat="1" ht="15.75" customHeight="1">
      <c r="A129" s="76">
        <v>117</v>
      </c>
      <c r="B129" s="13"/>
      <c r="C129" s="14"/>
      <c r="D129" s="14"/>
      <c r="E129" s="8"/>
      <c r="F129" s="14"/>
      <c r="G129" s="8"/>
      <c r="H129" s="15"/>
      <c r="I129" s="8" t="str">
        <f t="shared" si="15"/>
        <v/>
      </c>
      <c r="J129" s="17"/>
      <c r="K129" s="14"/>
      <c r="L129" s="14"/>
      <c r="M129" s="18"/>
      <c r="N129" s="15"/>
      <c r="O129" s="13"/>
      <c r="P129" s="14"/>
      <c r="Q129" s="14"/>
      <c r="R129" s="18"/>
      <c r="S129" s="16"/>
      <c r="T129" s="108"/>
      <c r="U129" s="109"/>
      <c r="V129" s="109"/>
      <c r="W129" s="110"/>
      <c r="X129" s="111"/>
      <c r="Y129" s="75" t="str">
        <f t="shared" si="17"/>
        <v/>
      </c>
      <c r="Z129" s="70"/>
      <c r="AA129" s="27"/>
      <c r="AB129" s="27"/>
      <c r="AC129" s="27"/>
      <c r="AD129" s="27">
        <f t="shared" si="18"/>
        <v>0</v>
      </c>
      <c r="AE129" s="27">
        <f t="shared" si="19"/>
        <v>0</v>
      </c>
      <c r="AF129" s="27">
        <f t="shared" si="20"/>
        <v>0</v>
      </c>
      <c r="AG129" s="27">
        <f t="shared" si="16"/>
        <v>0</v>
      </c>
    </row>
    <row r="130" spans="1:33" s="28" customFormat="1" ht="15.75" customHeight="1">
      <c r="A130" s="76">
        <v>118</v>
      </c>
      <c r="B130" s="13"/>
      <c r="C130" s="14"/>
      <c r="D130" s="14"/>
      <c r="E130" s="8"/>
      <c r="F130" s="14"/>
      <c r="G130" s="8"/>
      <c r="H130" s="15"/>
      <c r="I130" s="8" t="str">
        <f t="shared" si="15"/>
        <v/>
      </c>
      <c r="J130" s="17"/>
      <c r="K130" s="14"/>
      <c r="L130" s="14"/>
      <c r="M130" s="18"/>
      <c r="N130" s="15"/>
      <c r="O130" s="13"/>
      <c r="P130" s="14"/>
      <c r="Q130" s="14"/>
      <c r="R130" s="18"/>
      <c r="S130" s="16"/>
      <c r="T130" s="108"/>
      <c r="U130" s="109"/>
      <c r="V130" s="109"/>
      <c r="W130" s="110"/>
      <c r="X130" s="111"/>
      <c r="Y130" s="75" t="str">
        <f t="shared" si="17"/>
        <v/>
      </c>
      <c r="Z130" s="70"/>
      <c r="AA130" s="27"/>
      <c r="AB130" s="27"/>
      <c r="AC130" s="27"/>
      <c r="AD130" s="27">
        <f t="shared" si="18"/>
        <v>0</v>
      </c>
      <c r="AE130" s="27">
        <f t="shared" si="19"/>
        <v>0</v>
      </c>
      <c r="AF130" s="27">
        <f t="shared" si="20"/>
        <v>0</v>
      </c>
      <c r="AG130" s="27">
        <f t="shared" si="16"/>
        <v>0</v>
      </c>
    </row>
    <row r="131" spans="1:33" s="28" customFormat="1" ht="15.75" customHeight="1">
      <c r="A131" s="76">
        <v>119</v>
      </c>
      <c r="B131" s="13"/>
      <c r="C131" s="14"/>
      <c r="D131" s="14"/>
      <c r="E131" s="8"/>
      <c r="F131" s="14"/>
      <c r="G131" s="8"/>
      <c r="H131" s="15"/>
      <c r="I131" s="8" t="str">
        <f t="shared" si="15"/>
        <v/>
      </c>
      <c r="J131" s="17"/>
      <c r="K131" s="14"/>
      <c r="L131" s="14"/>
      <c r="M131" s="18"/>
      <c r="N131" s="15"/>
      <c r="O131" s="13"/>
      <c r="P131" s="14"/>
      <c r="Q131" s="14"/>
      <c r="R131" s="18"/>
      <c r="S131" s="16"/>
      <c r="T131" s="108"/>
      <c r="U131" s="109"/>
      <c r="V131" s="109"/>
      <c r="W131" s="110"/>
      <c r="X131" s="111"/>
      <c r="Y131" s="75" t="str">
        <f t="shared" si="17"/>
        <v/>
      </c>
      <c r="Z131" s="70"/>
      <c r="AA131" s="27"/>
      <c r="AB131" s="27"/>
      <c r="AC131" s="27"/>
      <c r="AD131" s="27">
        <f t="shared" si="18"/>
        <v>0</v>
      </c>
      <c r="AE131" s="27">
        <f t="shared" si="19"/>
        <v>0</v>
      </c>
      <c r="AF131" s="27">
        <f t="shared" si="20"/>
        <v>0</v>
      </c>
      <c r="AG131" s="27">
        <f t="shared" si="16"/>
        <v>0</v>
      </c>
    </row>
    <row r="132" spans="1:33" s="28" customFormat="1" ht="15.75" customHeight="1" thickBot="1">
      <c r="A132" s="80">
        <v>120</v>
      </c>
      <c r="B132" s="81"/>
      <c r="C132" s="82"/>
      <c r="D132" s="82"/>
      <c r="E132" s="82"/>
      <c r="F132" s="82"/>
      <c r="G132" s="84"/>
      <c r="H132" s="83"/>
      <c r="I132" s="84" t="str">
        <f t="shared" si="15"/>
        <v/>
      </c>
      <c r="J132" s="85"/>
      <c r="K132" s="82"/>
      <c r="L132" s="82"/>
      <c r="M132" s="86"/>
      <c r="N132" s="83"/>
      <c r="O132" s="81"/>
      <c r="P132" s="82"/>
      <c r="Q132" s="82"/>
      <c r="R132" s="86"/>
      <c r="S132" s="87"/>
      <c r="T132" s="116"/>
      <c r="U132" s="117"/>
      <c r="V132" s="117"/>
      <c r="W132" s="118"/>
      <c r="X132" s="119"/>
      <c r="Y132" s="88" t="str">
        <f t="shared" si="17"/>
        <v/>
      </c>
      <c r="Z132" s="70"/>
      <c r="AA132" s="27"/>
      <c r="AB132" s="27"/>
      <c r="AC132" s="27"/>
      <c r="AD132" s="27">
        <f t="shared" si="18"/>
        <v>0</v>
      </c>
      <c r="AE132" s="27">
        <f t="shared" si="19"/>
        <v>0</v>
      </c>
      <c r="AF132" s="27">
        <f t="shared" si="20"/>
        <v>0</v>
      </c>
      <c r="AG132" s="27">
        <f t="shared" si="16"/>
        <v>0</v>
      </c>
    </row>
    <row r="133" spans="1:33" s="28" customFormat="1">
      <c r="G133"/>
      <c r="H133"/>
      <c r="K133" s="29"/>
      <c r="P133" s="29"/>
      <c r="U133" s="29"/>
      <c r="Y133" s="30"/>
    </row>
    <row r="134" spans="1:33">
      <c r="I134" t="str">
        <f>IF(Sheet2!F1="","",Sheet2!F1)</f>
        <v/>
      </c>
      <c r="Z134"/>
      <c r="AA134"/>
      <c r="AB134"/>
      <c r="AC134"/>
      <c r="AD134"/>
      <c r="AE134"/>
      <c r="AF134"/>
      <c r="AG134"/>
    </row>
    <row r="135" spans="1:33">
      <c r="B135" t="str">
        <f>IF(Sheet2!A2="","",Sheet2!A2)</f>
        <v>100ｍ</v>
      </c>
      <c r="C135">
        <v>1</v>
      </c>
      <c r="D135" t="s">
        <v>18</v>
      </c>
      <c r="E135" t="s">
        <v>20</v>
      </c>
      <c r="F135" t="s">
        <v>114</v>
      </c>
      <c r="G135" t="s">
        <v>127</v>
      </c>
      <c r="H135">
        <v>0</v>
      </c>
      <c r="I135" t="str">
        <f>IF(Sheet2!F2="","",Sheet2!F2)</f>
        <v>兵庫</v>
      </c>
      <c r="J135" s="5"/>
      <c r="Z135"/>
      <c r="AA135"/>
      <c r="AB135"/>
      <c r="AC135"/>
      <c r="AD135"/>
      <c r="AE135"/>
      <c r="AF135"/>
      <c r="AG135"/>
    </row>
    <row r="136" spans="1:33">
      <c r="B136" t="str">
        <f>IF(Sheet2!A3="","",Sheet2!A3)</f>
        <v>200ｍ</v>
      </c>
      <c r="C136">
        <v>2</v>
      </c>
      <c r="D136" t="s">
        <v>19</v>
      </c>
      <c r="G136" t="s">
        <v>338</v>
      </c>
      <c r="H136">
        <v>1</v>
      </c>
      <c r="I136" t="str">
        <f>IF(Sheet2!F3="","",Sheet2!F3)</f>
        <v/>
      </c>
      <c r="J136" s="5"/>
      <c r="Z136"/>
      <c r="AA136"/>
      <c r="AB136"/>
      <c r="AC136"/>
      <c r="AD136"/>
      <c r="AE136"/>
      <c r="AF136"/>
      <c r="AG136"/>
    </row>
    <row r="137" spans="1:33">
      <c r="B137" t="str">
        <f>IF(Sheet2!A4="","",Sheet2!A4)</f>
        <v>400ｍ</v>
      </c>
      <c r="C137">
        <v>3</v>
      </c>
      <c r="H137">
        <v>2</v>
      </c>
      <c r="I137" t="str">
        <f>IF(Sheet2!F4="","",Sheet2!F4)</f>
        <v>滋賀</v>
      </c>
      <c r="J137" s="5"/>
      <c r="Z137"/>
      <c r="AA137"/>
      <c r="AB137"/>
      <c r="AC137"/>
      <c r="AD137"/>
      <c r="AE137"/>
      <c r="AF137"/>
      <c r="AG137"/>
    </row>
    <row r="138" spans="1:33">
      <c r="B138" t="str">
        <f>IF(Sheet2!A5="","",Sheet2!A5)</f>
        <v>800ｍ</v>
      </c>
      <c r="C138">
        <v>4</v>
      </c>
      <c r="G138" t="s">
        <v>341</v>
      </c>
      <c r="H138">
        <v>3</v>
      </c>
      <c r="I138" t="str">
        <f>IF(Sheet2!F5="","",Sheet2!F5)</f>
        <v>京都</v>
      </c>
      <c r="J138" s="5"/>
      <c r="Z138"/>
      <c r="AA138"/>
      <c r="AB138"/>
      <c r="AC138"/>
      <c r="AD138"/>
      <c r="AE138"/>
      <c r="AF138"/>
      <c r="AG138"/>
    </row>
    <row r="139" spans="1:33">
      <c r="B139" t="str">
        <f>IF(Sheet2!A6="","",Sheet2!A6)</f>
        <v>1500ｍ</v>
      </c>
      <c r="C139">
        <v>5</v>
      </c>
      <c r="I139" t="str">
        <f>IF(Sheet2!F6="","",Sheet2!F6)</f>
        <v>大阪</v>
      </c>
      <c r="J139" s="5"/>
      <c r="Z139"/>
      <c r="AA139"/>
      <c r="AB139"/>
      <c r="AC139"/>
      <c r="AD139"/>
      <c r="AE139"/>
      <c r="AF139"/>
      <c r="AG139"/>
    </row>
    <row r="140" spans="1:33">
      <c r="B140" t="str">
        <f>IF(Sheet2!A7="","",Sheet2!A7)</f>
        <v>3000ｍ（女子）</v>
      </c>
      <c r="C140">
        <v>6</v>
      </c>
      <c r="I140" t="str">
        <f>IF(Sheet2!F7="","",Sheet2!F7)</f>
        <v>奈良</v>
      </c>
      <c r="J140" s="5"/>
      <c r="Z140"/>
      <c r="AA140"/>
      <c r="AB140"/>
      <c r="AC140"/>
      <c r="AD140"/>
      <c r="AE140"/>
      <c r="AF140"/>
      <c r="AG140"/>
    </row>
    <row r="141" spans="1:33">
      <c r="B141" t="str">
        <f>IF(Sheet2!A8="","",Sheet2!A8)</f>
        <v>5000ｍ（男子）</v>
      </c>
      <c r="C141" s="5" t="s">
        <v>68</v>
      </c>
      <c r="I141" t="str">
        <f>IF(Sheet2!F8="","",Sheet2!F8)</f>
        <v>和歌山</v>
      </c>
      <c r="J141" s="5"/>
      <c r="Z141"/>
      <c r="AA141"/>
      <c r="AB141"/>
      <c r="AC141"/>
      <c r="AD141"/>
      <c r="AE141"/>
      <c r="AF141"/>
      <c r="AG141"/>
    </row>
    <row r="142" spans="1:33">
      <c r="B142" t="str">
        <f>IF(Sheet2!A9="","",Sheet2!A9)</f>
        <v>110ｍＨ（男子）</v>
      </c>
      <c r="C142" s="5" t="s">
        <v>69</v>
      </c>
      <c r="I142" t="str">
        <f>IF(Sheet2!F9="","",Sheet2!F9)</f>
        <v/>
      </c>
      <c r="J142" s="5"/>
      <c r="Z142"/>
      <c r="AA142"/>
      <c r="AB142"/>
      <c r="AC142"/>
      <c r="AD142"/>
      <c r="AE142"/>
      <c r="AF142"/>
      <c r="AG142"/>
    </row>
    <row r="143" spans="1:33">
      <c r="B143" t="str">
        <f>IF(Sheet2!A10="","",Sheet2!A10)</f>
        <v>100ｍＨ(女子）</v>
      </c>
      <c r="C143" s="5" t="s">
        <v>70</v>
      </c>
      <c r="I143" t="str">
        <f>IF(Sheet2!F10="","",Sheet2!F10)</f>
        <v>北海道</v>
      </c>
      <c r="J143" s="5"/>
      <c r="Z143"/>
      <c r="AA143"/>
      <c r="AB143"/>
      <c r="AC143"/>
      <c r="AD143"/>
      <c r="AE143"/>
      <c r="AF143"/>
      <c r="AG143"/>
    </row>
    <row r="144" spans="1:33">
      <c r="B144" t="str">
        <f>IF(Sheet2!A11="","",Sheet2!A11)</f>
        <v>400ｍＨ（男子）</v>
      </c>
      <c r="C144" s="5" t="s">
        <v>71</v>
      </c>
      <c r="I144" t="str">
        <f>IF(Sheet2!F11="","",Sheet2!F11)</f>
        <v>青森</v>
      </c>
      <c r="J144" s="5"/>
      <c r="Z144"/>
      <c r="AA144"/>
      <c r="AB144"/>
      <c r="AC144"/>
      <c r="AD144"/>
      <c r="AE144"/>
      <c r="AF144"/>
      <c r="AG144"/>
    </row>
    <row r="145" spans="2:10" customFormat="1">
      <c r="B145" t="str">
        <f>IF(Sheet2!A12="","",Sheet2!A12)</f>
        <v>400ｍＨ（女子）</v>
      </c>
      <c r="C145" s="5" t="s">
        <v>72</v>
      </c>
      <c r="I145" t="str">
        <f>IF(Sheet2!F12="","",Sheet2!F12)</f>
        <v>岩手</v>
      </c>
      <c r="J145" s="5"/>
    </row>
    <row r="146" spans="2:10" customFormat="1">
      <c r="B146" t="str">
        <f>IF(Sheet2!A13="","",Sheet2!A13)</f>
        <v>3000ｍSC（男子）</v>
      </c>
      <c r="I146" t="str">
        <f>IF(Sheet2!F13="","",Sheet2!F13)</f>
        <v>宮城</v>
      </c>
      <c r="J146" t="str">
        <f>IF(Sheet2!I14="","",Sheet2!I14)</f>
        <v/>
      </c>
    </row>
    <row r="147" spans="2:10" customFormat="1">
      <c r="B147" t="str">
        <f>IF(Sheet2!A14="","",Sheet2!A14)</f>
        <v>走高跳</v>
      </c>
      <c r="I147" t="str">
        <f>IF(Sheet2!F14="","",Sheet2!F14)</f>
        <v>秋田</v>
      </c>
      <c r="J147" t="str">
        <f>IF(Sheet2!I15="","",Sheet2!I15)</f>
        <v/>
      </c>
    </row>
    <row r="148" spans="2:10" customFormat="1">
      <c r="B148" t="str">
        <f>IF(Sheet2!A15="","",Sheet2!A15)</f>
        <v>棒高跳</v>
      </c>
      <c r="I148" t="str">
        <f>IF(Sheet2!F15="","",Sheet2!F15)</f>
        <v>山形</v>
      </c>
      <c r="J148" t="str">
        <f>IF(Sheet2!I16="","",Sheet2!I16)</f>
        <v/>
      </c>
    </row>
    <row r="149" spans="2:10" customFormat="1">
      <c r="B149" t="str">
        <f>IF(Sheet2!A16="","",Sheet2!A16)</f>
        <v>走幅跳</v>
      </c>
      <c r="I149" t="str">
        <f>IF(Sheet2!F16="","",Sheet2!F16)</f>
        <v>福島</v>
      </c>
      <c r="J149" t="str">
        <f>IF(Sheet2!I17="","",Sheet2!I17)</f>
        <v/>
      </c>
    </row>
    <row r="150" spans="2:10" customFormat="1">
      <c r="B150" t="str">
        <f>IF(Sheet2!A17="","",Sheet2!A17)</f>
        <v>三段跳</v>
      </c>
      <c r="I150" t="str">
        <f>IF(Sheet2!F17="","",Sheet2!F17)</f>
        <v>茨城</v>
      </c>
      <c r="J150" t="str">
        <f>IF(Sheet2!I18="","",Sheet2!I18)</f>
        <v/>
      </c>
    </row>
    <row r="151" spans="2:10" customFormat="1">
      <c r="B151" t="str">
        <f>IF(Sheet2!A18="","",Sheet2!A18)</f>
        <v>砲丸投（一般男子）</v>
      </c>
      <c r="I151" t="str">
        <f>IF(Sheet2!F18="","",Sheet2!F18)</f>
        <v>栃木</v>
      </c>
      <c r="J151" t="str">
        <f>IF(Sheet2!I19="","",Sheet2!I19)</f>
        <v/>
      </c>
    </row>
    <row r="152" spans="2:10" customFormat="1">
      <c r="B152" t="str">
        <f>IF(Sheet2!A19="","",Sheet2!A19)</f>
        <v>砲丸投（高校男子）</v>
      </c>
      <c r="I152" t="str">
        <f>IF(Sheet2!F19="","",Sheet2!F19)</f>
        <v>群馬</v>
      </c>
      <c r="J152" t="str">
        <f>IF(Sheet2!I20="","",Sheet2!I20)</f>
        <v/>
      </c>
    </row>
    <row r="153" spans="2:10" customFormat="1">
      <c r="B153" t="str">
        <f>IF(Sheet2!A20="","",Sheet2!A20)</f>
        <v>砲丸投（女子）</v>
      </c>
      <c r="I153" t="str">
        <f>IF(Sheet2!F20="","",Sheet2!F20)</f>
        <v>埼玉</v>
      </c>
      <c r="J153" t="str">
        <f>IF(Sheet2!I21="","",Sheet2!I21)</f>
        <v/>
      </c>
    </row>
    <row r="154" spans="2:10" customFormat="1">
      <c r="B154" t="str">
        <f>IF(Sheet2!A21="","",Sheet2!A21)</f>
        <v>円盤投（一般男子）</v>
      </c>
      <c r="I154" t="str">
        <f>IF(Sheet2!F21="","",Sheet2!F21)</f>
        <v>千葉</v>
      </c>
      <c r="J154" t="str">
        <f>IF(Sheet2!I22="","",Sheet2!I22)</f>
        <v/>
      </c>
    </row>
    <row r="155" spans="2:10" customFormat="1">
      <c r="B155" t="str">
        <f>IF(Sheet2!A22="","",Sheet2!A22)</f>
        <v>円盤投（高校男子）</v>
      </c>
      <c r="I155" t="str">
        <f>IF(Sheet2!F22="","",Sheet2!F22)</f>
        <v>東京</v>
      </c>
      <c r="J155" t="str">
        <f>IF(Sheet2!I23="","",Sheet2!I23)</f>
        <v/>
      </c>
    </row>
    <row r="156" spans="2:10" customFormat="1">
      <c r="B156" t="str">
        <f>IF(Sheet2!A23="","",Sheet2!A23)</f>
        <v>円盤投（女子）</v>
      </c>
      <c r="I156" t="str">
        <f>IF(Sheet2!F23="","",Sheet2!F23)</f>
        <v>神奈川</v>
      </c>
      <c r="J156" t="str">
        <f>IF(Sheet2!I24="","",Sheet2!I24)</f>
        <v/>
      </c>
    </row>
    <row r="157" spans="2:10" customFormat="1">
      <c r="B157" t="str">
        <f>IF(Sheet2!A24="","",Sheet2!A24)</f>
        <v>ﾊﾝﾏｰ投（一般男子）</v>
      </c>
      <c r="I157" t="str">
        <f>IF(Sheet2!F24="","",Sheet2!F24)</f>
        <v>山梨</v>
      </c>
      <c r="J157" t="str">
        <f>IF(Sheet2!I25="","",Sheet2!I25)</f>
        <v/>
      </c>
    </row>
    <row r="158" spans="2:10" customFormat="1">
      <c r="B158" t="str">
        <f>IF(Sheet2!A25="","",Sheet2!A25)</f>
        <v>ﾊﾝﾏｰ投（高校男子）</v>
      </c>
      <c r="I158" t="str">
        <f>IF(Sheet2!F25="","",Sheet2!F25)</f>
        <v>新潟</v>
      </c>
      <c r="J158" t="str">
        <f>IF(Sheet2!I26="","",Sheet2!I26)</f>
        <v/>
      </c>
    </row>
    <row r="159" spans="2:10" customFormat="1">
      <c r="B159" t="str">
        <f>IF(Sheet2!A26="","",Sheet2!A26)</f>
        <v>ﾊﾝﾏｰ投（女子）</v>
      </c>
      <c r="I159" t="str">
        <f>IF(Sheet2!F26="","",Sheet2!F26)</f>
        <v>長野</v>
      </c>
      <c r="J159" t="str">
        <f>IF(Sheet2!I27="","",Sheet2!I27)</f>
        <v/>
      </c>
    </row>
    <row r="160" spans="2:10" customFormat="1">
      <c r="B160" t="str">
        <f>IF(Sheet2!A27="","",Sheet2!A27)</f>
        <v>やり投（男子）</v>
      </c>
      <c r="I160" t="str">
        <f>IF(Sheet2!F27="","",Sheet2!F27)</f>
        <v>富山</v>
      </c>
      <c r="J160" t="str">
        <f>IF(Sheet2!I28="","",Sheet2!I28)</f>
        <v/>
      </c>
    </row>
    <row r="161" spans="2:10" customFormat="1">
      <c r="B161" t="str">
        <f>IF(Sheet2!A28="","",Sheet2!A28)</f>
        <v>やり投（女子）</v>
      </c>
      <c r="I161" t="str">
        <f>IF(Sheet2!F28="","",Sheet2!F28)</f>
        <v>石川</v>
      </c>
      <c r="J161" t="str">
        <f>IF(Sheet2!I29="","",Sheet2!I29)</f>
        <v/>
      </c>
    </row>
    <row r="162" spans="2:10" customFormat="1">
      <c r="B162" t="str">
        <f>IF(Sheet2!A29="","",Sheet2!A29)</f>
        <v/>
      </c>
      <c r="I162" t="str">
        <f>IF(Sheet2!F29="","",Sheet2!F29)</f>
        <v>福井</v>
      </c>
      <c r="J162" t="str">
        <f>IF(Sheet2!I30="","",Sheet2!I30)</f>
        <v/>
      </c>
    </row>
    <row r="163" spans="2:10" customFormat="1">
      <c r="B163" t="str">
        <f>IF(Sheet2!A30="","",Sheet2!A30)</f>
        <v/>
      </c>
      <c r="I163" t="str">
        <f>IF(Sheet2!F30="","",Sheet2!F30)</f>
        <v>静岡</v>
      </c>
      <c r="J163" t="str">
        <f>IF(Sheet2!I31="","",Sheet2!I31)</f>
        <v/>
      </c>
    </row>
    <row r="164" spans="2:10" customFormat="1">
      <c r="B164" t="str">
        <f>IF(Sheet2!A31="","",Sheet2!A31)</f>
        <v/>
      </c>
      <c r="I164" t="str">
        <f>IF(Sheet2!F31="","",Sheet2!F31)</f>
        <v>愛知</v>
      </c>
      <c r="J164" t="str">
        <f>IF(Sheet2!I32="","",Sheet2!I32)</f>
        <v/>
      </c>
    </row>
    <row r="165" spans="2:10" customFormat="1">
      <c r="B165" t="str">
        <f>IF(Sheet2!A32="","",Sheet2!A32)</f>
        <v/>
      </c>
      <c r="I165" t="str">
        <f>IF(Sheet2!F32="","",Sheet2!F32)</f>
        <v>三重</v>
      </c>
      <c r="J165" t="str">
        <f>IF(Sheet2!I33="","",Sheet2!I33)</f>
        <v/>
      </c>
    </row>
    <row r="166" spans="2:10" customFormat="1">
      <c r="B166" t="str">
        <f>IF(Sheet2!A33="","",Sheet2!A33)</f>
        <v/>
      </c>
      <c r="I166" t="str">
        <f>IF(Sheet2!F33="","",Sheet2!F33)</f>
        <v>岐阜</v>
      </c>
      <c r="J166" t="str">
        <f>IF(Sheet2!I34="","",Sheet2!I34)</f>
        <v/>
      </c>
    </row>
    <row r="167" spans="2:10" customFormat="1">
      <c r="B167" t="str">
        <f>IF(Sheet2!A34="","",Sheet2!A34)</f>
        <v/>
      </c>
      <c r="I167" t="str">
        <f>IF(Sheet2!F34="","",Sheet2!F34)</f>
        <v>鳥取</v>
      </c>
      <c r="J167" t="str">
        <f>IF(Sheet2!I35="","",Sheet2!I35)</f>
        <v/>
      </c>
    </row>
    <row r="168" spans="2:10" customFormat="1">
      <c r="B168" t="str">
        <f>IF(Sheet2!A35="","",Sheet2!A35)</f>
        <v/>
      </c>
      <c r="I168" t="str">
        <f>IF(Sheet2!F35="","",Sheet2!F35)</f>
        <v>島根</v>
      </c>
      <c r="J168" t="str">
        <f>IF(Sheet2!I36="","",Sheet2!I36)</f>
        <v/>
      </c>
    </row>
    <row r="169" spans="2:10" customFormat="1">
      <c r="I169" t="str">
        <f>IF(Sheet2!F36="","",Sheet2!F36)</f>
        <v>岡山</v>
      </c>
      <c r="J169" t="str">
        <f>IF(Sheet2!I37="","",Sheet2!I37)</f>
        <v/>
      </c>
    </row>
    <row r="170" spans="2:10" customFormat="1">
      <c r="I170" t="str">
        <f>IF(Sheet2!F37="","",Sheet2!F37)</f>
        <v>広島</v>
      </c>
      <c r="J170" t="str">
        <f>IF(Sheet2!I38="","",Sheet2!I38)</f>
        <v/>
      </c>
    </row>
    <row r="171" spans="2:10" customFormat="1">
      <c r="B171" t="str">
        <f>IF(Sheet2!A39="","",Sheet2!A39)</f>
        <v/>
      </c>
      <c r="I171" t="str">
        <f>IF(Sheet2!F38="","",Sheet2!F38)</f>
        <v>山口</v>
      </c>
      <c r="J171" t="str">
        <f>IF(Sheet2!I39="","",Sheet2!I39)</f>
        <v/>
      </c>
    </row>
    <row r="172" spans="2:10" customFormat="1">
      <c r="B172" t="str">
        <f>IF(Sheet2!A40="","",Sheet2!A40)</f>
        <v/>
      </c>
      <c r="I172" t="str">
        <f>IF(Sheet2!F39="","",Sheet2!F39)</f>
        <v>徳島</v>
      </c>
      <c r="J172" t="str">
        <f>IF(Sheet2!I40="","",Sheet2!I40)</f>
        <v/>
      </c>
    </row>
    <row r="173" spans="2:10" customFormat="1">
      <c r="I173" t="str">
        <f>IF(Sheet2!F40="","",Sheet2!F40)</f>
        <v>香川</v>
      </c>
      <c r="J173" t="str">
        <f>IF(Sheet2!I41="","",Sheet2!I41)</f>
        <v/>
      </c>
    </row>
    <row r="174" spans="2:10" customFormat="1">
      <c r="I174" t="str">
        <f>IF(Sheet2!F41="","",Sheet2!F41)</f>
        <v>愛媛</v>
      </c>
      <c r="J174" t="str">
        <f>IF(Sheet2!I42="","",Sheet2!I42)</f>
        <v/>
      </c>
    </row>
    <row r="175" spans="2:10" customFormat="1">
      <c r="I175" t="str">
        <f>IF(Sheet2!F42="","",Sheet2!F42)</f>
        <v>高知</v>
      </c>
      <c r="J175" t="str">
        <f>IF(Sheet2!I43="","",Sheet2!I43)</f>
        <v/>
      </c>
    </row>
    <row r="176" spans="2:10" customFormat="1">
      <c r="I176" t="str">
        <f>IF(Sheet2!F43="","",Sheet2!F43)</f>
        <v>福岡</v>
      </c>
      <c r="J176" t="str">
        <f>IF(Sheet2!I44="","",Sheet2!I44)</f>
        <v/>
      </c>
    </row>
    <row r="177" spans="2:33">
      <c r="I177" t="str">
        <f>IF(Sheet2!F44="","",Sheet2!F44)</f>
        <v>佐賀</v>
      </c>
      <c r="J177" t="str">
        <f>IF(Sheet2!I45="","",Sheet2!I45)</f>
        <v/>
      </c>
      <c r="Z177"/>
      <c r="AA177"/>
      <c r="AB177"/>
      <c r="AC177"/>
      <c r="AD177"/>
      <c r="AE177"/>
      <c r="AF177"/>
      <c r="AG177"/>
    </row>
    <row r="178" spans="2:33">
      <c r="I178" t="str">
        <f>IF(Sheet2!F45="","",Sheet2!F45)</f>
        <v>長崎</v>
      </c>
      <c r="J178" t="str">
        <f>IF(Sheet2!I46="","",Sheet2!I46)</f>
        <v/>
      </c>
      <c r="Z178"/>
      <c r="AA178"/>
      <c r="AB178"/>
      <c r="AC178"/>
      <c r="AD178"/>
      <c r="AE178"/>
      <c r="AF178"/>
      <c r="AG178"/>
    </row>
    <row r="179" spans="2:33">
      <c r="I179" t="str">
        <f>IF(Sheet2!F46="","",Sheet2!F46)</f>
        <v>熊本</v>
      </c>
      <c r="J179" t="str">
        <f>IF(Sheet2!I47="","",Sheet2!I47)</f>
        <v/>
      </c>
      <c r="Z179"/>
      <c r="AA179"/>
      <c r="AB179"/>
      <c r="AC179"/>
      <c r="AD179"/>
      <c r="AE179"/>
      <c r="AF179"/>
      <c r="AG179"/>
    </row>
    <row r="180" spans="2:33">
      <c r="I180" t="str">
        <f>IF(Sheet2!F47="","",Sheet2!F47)</f>
        <v>大分</v>
      </c>
      <c r="J180" t="str">
        <f>IF(Sheet2!I48="","",Sheet2!I48)</f>
        <v/>
      </c>
      <c r="Z180"/>
      <c r="AA180"/>
      <c r="AB180"/>
      <c r="AC180"/>
      <c r="AD180"/>
      <c r="AE180"/>
      <c r="AF180"/>
      <c r="AG180"/>
    </row>
    <row r="181" spans="2:33" s="1" customFormat="1">
      <c r="I181" t="str">
        <f>IF(Sheet2!F48="","",Sheet2!F48)</f>
        <v>宮崎</v>
      </c>
      <c r="J181" t="str">
        <f>IF(Sheet2!I49="","",Sheet2!I49)</f>
        <v/>
      </c>
    </row>
    <row r="182" spans="2:33" s="1" customFormat="1">
      <c r="I182" t="str">
        <f>IF(Sheet2!F49="","",Sheet2!F49)</f>
        <v>鹿児島</v>
      </c>
      <c r="J182" t="str">
        <f>IF(Sheet2!I50="","",Sheet2!I50)</f>
        <v/>
      </c>
    </row>
    <row r="183" spans="2:33" s="1" customFormat="1">
      <c r="I183" t="str">
        <f>IF(Sheet2!F50="","",Sheet2!F50)</f>
        <v>沖縄</v>
      </c>
      <c r="J183" t="str">
        <f>IF(Sheet2!I51="","",Sheet2!I51)</f>
        <v/>
      </c>
    </row>
    <row r="184" spans="2:33" s="1" customFormat="1">
      <c r="I184"/>
      <c r="J184" t="str">
        <f>IF(Sheet2!I52="","",Sheet2!I52)</f>
        <v/>
      </c>
    </row>
    <row r="185" spans="2:33" s="1" customFormat="1">
      <c r="J185" t="str">
        <f>IF(Sheet2!I53="","",Sheet2!I53)</f>
        <v/>
      </c>
    </row>
    <row r="186" spans="2:33" s="1" customFormat="1">
      <c r="J186" t="str">
        <f>IF(Sheet2!I54="","",Sheet2!I54)</f>
        <v/>
      </c>
    </row>
    <row r="187" spans="2:33" s="1" customFormat="1">
      <c r="J187" t="str">
        <f>IF(Sheet2!I55="","",Sheet2!I55)</f>
        <v/>
      </c>
    </row>
    <row r="188" spans="2:33" s="1" customFormat="1">
      <c r="J188" t="str">
        <f>IF(Sheet2!I56="","",Sheet2!I56)</f>
        <v/>
      </c>
    </row>
    <row r="189" spans="2:33" s="6" customFormat="1">
      <c r="B189" s="1"/>
      <c r="J189" t="str">
        <f>IF(Sheet2!I57="","",Sheet2!I57)</f>
        <v/>
      </c>
      <c r="AA189" s="1"/>
      <c r="AB189" s="1"/>
      <c r="AC189" s="1"/>
      <c r="AD189" s="1"/>
      <c r="AE189" s="1"/>
      <c r="AF189" s="1"/>
      <c r="AG189" s="1"/>
    </row>
    <row r="190" spans="2:33" s="6" customFormat="1">
      <c r="J190" t="str">
        <f>IF(Sheet2!I58="","",Sheet2!I58)</f>
        <v/>
      </c>
      <c r="AA190" s="1"/>
      <c r="AB190" s="1"/>
      <c r="AC190" s="1"/>
      <c r="AD190" s="1"/>
      <c r="AE190" s="1"/>
      <c r="AF190" s="1"/>
      <c r="AG190" s="1"/>
    </row>
    <row r="191" spans="2:33" s="6" customFormat="1">
      <c r="J191" t="str">
        <f>IF(Sheet2!I59="","",Sheet2!I59)</f>
        <v/>
      </c>
      <c r="AA191" s="1"/>
      <c r="AB191" s="1"/>
      <c r="AC191" s="1"/>
      <c r="AD191" s="1"/>
      <c r="AE191" s="1"/>
      <c r="AF191" s="1"/>
      <c r="AG191" s="1"/>
    </row>
    <row r="192" spans="2:33" s="6" customFormat="1">
      <c r="J192" t="str">
        <f>IF(Sheet2!I60="","",Sheet2!I60)</f>
        <v/>
      </c>
      <c r="AA192" s="1"/>
      <c r="AB192" s="1"/>
      <c r="AC192" s="1"/>
      <c r="AD192" s="1"/>
      <c r="AE192" s="1"/>
      <c r="AF192" s="1"/>
      <c r="AG192" s="1"/>
    </row>
    <row r="193" spans="10:33" s="6" customFormat="1">
      <c r="J193" t="str">
        <f>IF(Sheet2!I61="","",Sheet2!I61)</f>
        <v/>
      </c>
      <c r="AA193" s="1"/>
      <c r="AB193" s="1"/>
      <c r="AC193" s="1"/>
      <c r="AD193" s="1"/>
      <c r="AE193" s="1"/>
      <c r="AF193" s="1"/>
      <c r="AG193" s="1"/>
    </row>
    <row r="194" spans="10:33" s="6" customFormat="1">
      <c r="J194" t="str">
        <f>IF(Sheet2!I62="","",Sheet2!I62)</f>
        <v/>
      </c>
      <c r="AA194" s="1"/>
      <c r="AB194" s="1"/>
      <c r="AC194" s="1"/>
      <c r="AD194" s="1"/>
      <c r="AE194" s="1"/>
      <c r="AF194" s="1"/>
      <c r="AG194" s="1"/>
    </row>
    <row r="195" spans="10:33" s="6" customFormat="1">
      <c r="J195" t="str">
        <f>IF(Sheet2!I63="","",Sheet2!I63)</f>
        <v/>
      </c>
      <c r="AA195" s="1"/>
      <c r="AB195" s="1"/>
      <c r="AC195" s="1"/>
      <c r="AD195" s="1"/>
      <c r="AE195" s="1"/>
      <c r="AF195" s="1"/>
      <c r="AG195" s="1"/>
    </row>
    <row r="196" spans="10:33" s="6" customFormat="1">
      <c r="J196" t="str">
        <f>IF(Sheet2!I64="","",Sheet2!I64)</f>
        <v/>
      </c>
      <c r="AA196" s="1"/>
      <c r="AB196" s="1"/>
      <c r="AC196" s="1"/>
      <c r="AD196" s="1"/>
      <c r="AE196" s="1"/>
      <c r="AF196" s="1"/>
      <c r="AG196" s="1"/>
    </row>
    <row r="197" spans="10:33" s="6" customFormat="1">
      <c r="J197" t="str">
        <f>IF(Sheet2!I65="","",Sheet2!I65)</f>
        <v/>
      </c>
      <c r="AA197" s="1"/>
      <c r="AB197" s="1"/>
      <c r="AC197" s="1"/>
      <c r="AD197" s="1"/>
      <c r="AE197" s="1"/>
      <c r="AF197" s="1"/>
      <c r="AG197" s="1"/>
    </row>
    <row r="198" spans="10:33" s="6" customFormat="1">
      <c r="J198" t="str">
        <f>IF(Sheet2!I66="","",Sheet2!I66)</f>
        <v/>
      </c>
      <c r="AA198" s="1"/>
      <c r="AB198" s="1"/>
      <c r="AC198" s="1"/>
      <c r="AD198" s="1"/>
      <c r="AE198" s="1"/>
      <c r="AF198" s="1"/>
      <c r="AG198" s="1"/>
    </row>
    <row r="199" spans="10:33" s="6" customFormat="1">
      <c r="J199" t="str">
        <f>IF(Sheet2!I67="","",Sheet2!I67)</f>
        <v/>
      </c>
      <c r="AA199" s="1"/>
      <c r="AB199" s="1"/>
      <c r="AC199" s="1"/>
      <c r="AD199" s="1"/>
      <c r="AE199" s="1"/>
      <c r="AF199" s="1"/>
      <c r="AG199" s="1"/>
    </row>
    <row r="200" spans="10:33" s="6" customFormat="1">
      <c r="J200" t="str">
        <f>IF(Sheet2!I68="","",Sheet2!I68)</f>
        <v/>
      </c>
      <c r="AA200" s="1"/>
      <c r="AB200" s="1"/>
      <c r="AC200" s="1"/>
      <c r="AD200" s="1"/>
      <c r="AE200" s="1"/>
      <c r="AF200" s="1"/>
      <c r="AG200" s="1"/>
    </row>
    <row r="201" spans="10:33" s="6" customFormat="1">
      <c r="J201" t="str">
        <f>IF(Sheet2!I69="","",Sheet2!I69)</f>
        <v/>
      </c>
      <c r="AA201" s="1"/>
      <c r="AB201" s="1"/>
      <c r="AC201" s="1"/>
      <c r="AD201" s="1"/>
      <c r="AE201" s="1"/>
      <c r="AF201" s="1"/>
      <c r="AG201" s="1"/>
    </row>
    <row r="202" spans="10:33" s="6" customFormat="1">
      <c r="J202" t="str">
        <f>IF(Sheet2!I70="","",Sheet2!I70)</f>
        <v/>
      </c>
      <c r="AA202" s="1"/>
      <c r="AB202" s="1"/>
      <c r="AC202" s="1"/>
      <c r="AD202" s="1"/>
      <c r="AE202" s="1"/>
      <c r="AF202" s="1"/>
      <c r="AG202" s="1"/>
    </row>
    <row r="203" spans="10:33" s="6" customFormat="1">
      <c r="J203" t="str">
        <f>IF(Sheet2!I71="","",Sheet2!I71)</f>
        <v/>
      </c>
      <c r="AA203" s="1"/>
      <c r="AB203" s="1"/>
      <c r="AC203" s="1"/>
      <c r="AD203" s="1"/>
      <c r="AE203" s="1"/>
      <c r="AF203" s="1"/>
      <c r="AG203" s="1"/>
    </row>
    <row r="204" spans="10:33" s="6" customFormat="1">
      <c r="J204" t="str">
        <f>IF(Sheet2!I72="","",Sheet2!I72)</f>
        <v/>
      </c>
      <c r="AA204" s="1"/>
      <c r="AB204" s="1"/>
      <c r="AC204" s="1"/>
      <c r="AD204" s="1"/>
      <c r="AE204" s="1"/>
      <c r="AF204" s="1"/>
      <c r="AG204" s="1"/>
    </row>
    <row r="205" spans="10:33" s="6" customFormat="1">
      <c r="J205" t="str">
        <f>IF(Sheet2!I73="","",Sheet2!I73)</f>
        <v/>
      </c>
      <c r="AA205" s="1"/>
      <c r="AB205" s="1"/>
      <c r="AC205" s="1"/>
      <c r="AD205" s="1"/>
      <c r="AE205" s="1"/>
      <c r="AF205" s="1"/>
      <c r="AG205" s="1"/>
    </row>
    <row r="206" spans="10:33" s="6" customFormat="1">
      <c r="J206" t="str">
        <f>IF(Sheet2!I74="","",Sheet2!I74)</f>
        <v/>
      </c>
      <c r="AA206" s="1"/>
      <c r="AB206" s="1"/>
      <c r="AC206" s="1"/>
      <c r="AD206" s="1"/>
      <c r="AE206" s="1"/>
      <c r="AF206" s="1"/>
      <c r="AG206" s="1"/>
    </row>
    <row r="207" spans="10:33" s="6" customFormat="1">
      <c r="J207" t="str">
        <f>IF(Sheet2!I75="","",Sheet2!I75)</f>
        <v/>
      </c>
      <c r="AA207" s="1"/>
      <c r="AB207" s="1"/>
      <c r="AC207" s="1"/>
      <c r="AD207" s="1"/>
      <c r="AE207" s="1"/>
      <c r="AF207" s="1"/>
      <c r="AG207" s="1"/>
    </row>
    <row r="208" spans="10:33" s="6" customFormat="1">
      <c r="J208" t="str">
        <f>IF(Sheet2!I76="","",Sheet2!I76)</f>
        <v/>
      </c>
      <c r="AA208" s="1"/>
      <c r="AB208" s="1"/>
      <c r="AC208" s="1"/>
      <c r="AD208" s="1"/>
      <c r="AE208" s="1"/>
      <c r="AF208" s="1"/>
      <c r="AG208" s="1"/>
    </row>
    <row r="209" spans="10:33" s="6" customFormat="1">
      <c r="J209" t="str">
        <f>IF(Sheet2!I77="","",Sheet2!I77)</f>
        <v/>
      </c>
      <c r="AA209" s="1"/>
      <c r="AB209" s="1"/>
      <c r="AC209" s="1"/>
      <c r="AD209" s="1"/>
      <c r="AE209" s="1"/>
      <c r="AF209" s="1"/>
      <c r="AG209" s="1"/>
    </row>
    <row r="210" spans="10:33" s="6" customFormat="1">
      <c r="J210" t="str">
        <f>IF(Sheet2!I78="","",Sheet2!I78)</f>
        <v/>
      </c>
      <c r="AA210" s="1"/>
      <c r="AB210" s="1"/>
      <c r="AC210" s="1"/>
      <c r="AD210" s="1"/>
      <c r="AE210" s="1"/>
      <c r="AF210" s="1"/>
      <c r="AG210" s="1"/>
    </row>
    <row r="211" spans="10:33" s="6" customFormat="1">
      <c r="J211" t="str">
        <f>IF(Sheet2!I79="","",Sheet2!I79)</f>
        <v/>
      </c>
      <c r="AA211" s="1"/>
      <c r="AB211" s="1"/>
      <c r="AC211" s="1"/>
      <c r="AD211" s="1"/>
      <c r="AE211" s="1"/>
      <c r="AF211" s="1"/>
      <c r="AG211" s="1"/>
    </row>
    <row r="212" spans="10:33" s="6" customFormat="1">
      <c r="J212" t="str">
        <f>IF(Sheet2!I80="","",Sheet2!I80)</f>
        <v/>
      </c>
      <c r="AA212" s="1"/>
      <c r="AB212" s="1"/>
      <c r="AC212" s="1"/>
      <c r="AD212" s="1"/>
      <c r="AE212" s="1"/>
      <c r="AF212" s="1"/>
      <c r="AG212" s="1"/>
    </row>
    <row r="213" spans="10:33" s="6" customFormat="1">
      <c r="J213" t="str">
        <f>IF(Sheet2!I81="","",Sheet2!I81)</f>
        <v/>
      </c>
      <c r="AA213" s="1"/>
      <c r="AB213" s="1"/>
      <c r="AC213" s="1"/>
      <c r="AD213" s="1"/>
      <c r="AE213" s="1"/>
      <c r="AF213" s="1"/>
      <c r="AG213" s="1"/>
    </row>
    <row r="214" spans="10:33" s="6" customFormat="1">
      <c r="J214" t="str">
        <f>IF(Sheet2!I82="","",Sheet2!I82)</f>
        <v/>
      </c>
      <c r="AA214" s="1"/>
      <c r="AB214" s="1"/>
      <c r="AC214" s="1"/>
      <c r="AD214" s="1"/>
      <c r="AE214" s="1"/>
      <c r="AF214" s="1"/>
      <c r="AG214" s="1"/>
    </row>
    <row r="215" spans="10:33" s="6" customFormat="1">
      <c r="J215" t="str">
        <f>IF(Sheet2!I83="","",Sheet2!I83)</f>
        <v/>
      </c>
      <c r="AA215" s="1"/>
      <c r="AB215" s="1"/>
      <c r="AC215" s="1"/>
      <c r="AD215" s="1"/>
      <c r="AE215" s="1"/>
      <c r="AF215" s="1"/>
      <c r="AG215" s="1"/>
    </row>
    <row r="216" spans="10:33" s="6" customFormat="1">
      <c r="J216" t="str">
        <f>IF(Sheet2!I84="","",Sheet2!I84)</f>
        <v/>
      </c>
      <c r="AA216" s="1"/>
      <c r="AB216" s="1"/>
      <c r="AC216" s="1"/>
      <c r="AD216" s="1"/>
      <c r="AE216" s="1"/>
      <c r="AF216" s="1"/>
      <c r="AG216" s="1"/>
    </row>
    <row r="217" spans="10:33" s="6" customFormat="1">
      <c r="J217" t="str">
        <f>IF(Sheet2!I85="","",Sheet2!I85)</f>
        <v/>
      </c>
      <c r="AA217" s="1"/>
      <c r="AB217" s="1"/>
      <c r="AC217" s="1"/>
      <c r="AD217" s="1"/>
      <c r="AE217" s="1"/>
      <c r="AF217" s="1"/>
      <c r="AG217" s="1"/>
    </row>
    <row r="218" spans="10:33" s="6" customFormat="1">
      <c r="J218" t="str">
        <f>IF(Sheet2!I86="","",Sheet2!I86)</f>
        <v/>
      </c>
      <c r="AA218" s="1"/>
      <c r="AB218" s="1"/>
      <c r="AC218" s="1"/>
      <c r="AD218" s="1"/>
      <c r="AE218" s="1"/>
      <c r="AF218" s="1"/>
      <c r="AG218" s="1"/>
    </row>
    <row r="219" spans="10:33" s="6" customFormat="1">
      <c r="J219" t="str">
        <f>IF(Sheet2!I87="","",Sheet2!I87)</f>
        <v/>
      </c>
      <c r="AA219" s="1"/>
      <c r="AB219" s="1"/>
      <c r="AC219" s="1"/>
      <c r="AD219" s="1"/>
      <c r="AE219" s="1"/>
      <c r="AF219" s="1"/>
      <c r="AG219" s="1"/>
    </row>
    <row r="220" spans="10:33" s="6" customFormat="1">
      <c r="J220" t="str">
        <f>IF(Sheet2!I88="","",Sheet2!I88)</f>
        <v/>
      </c>
      <c r="AA220" s="1"/>
      <c r="AB220" s="1"/>
      <c r="AC220" s="1"/>
      <c r="AD220" s="1"/>
      <c r="AE220" s="1"/>
      <c r="AF220" s="1"/>
      <c r="AG220" s="1"/>
    </row>
    <row r="221" spans="10:33" s="6" customFormat="1">
      <c r="J221" t="str">
        <f>IF(Sheet2!I89="","",Sheet2!I89)</f>
        <v/>
      </c>
      <c r="AA221" s="1"/>
      <c r="AB221" s="1"/>
      <c r="AC221" s="1"/>
      <c r="AD221" s="1"/>
      <c r="AE221" s="1"/>
      <c r="AF221" s="1"/>
      <c r="AG221" s="1"/>
    </row>
    <row r="222" spans="10:33" s="6" customFormat="1">
      <c r="J222" t="str">
        <f>IF(Sheet2!I90="","",Sheet2!I90)</f>
        <v/>
      </c>
      <c r="AA222" s="1"/>
      <c r="AB222" s="1"/>
      <c r="AC222" s="1"/>
      <c r="AD222" s="1"/>
      <c r="AE222" s="1"/>
      <c r="AF222" s="1"/>
      <c r="AG222" s="1"/>
    </row>
    <row r="223" spans="10:33" s="6" customFormat="1">
      <c r="AA223" s="1"/>
      <c r="AB223" s="1"/>
      <c r="AC223" s="1"/>
      <c r="AD223" s="1"/>
      <c r="AE223" s="1"/>
      <c r="AF223" s="1"/>
      <c r="AG223" s="1"/>
    </row>
    <row r="224" spans="10:33" s="6" customFormat="1">
      <c r="AA224" s="1"/>
      <c r="AB224" s="1"/>
      <c r="AC224" s="1"/>
      <c r="AD224" s="1"/>
      <c r="AE224" s="1"/>
      <c r="AF224" s="1"/>
      <c r="AG224" s="1"/>
    </row>
    <row r="225" spans="27:33" s="6" customFormat="1">
      <c r="AA225" s="1"/>
      <c r="AB225" s="1"/>
      <c r="AC225" s="1"/>
      <c r="AD225" s="1"/>
      <c r="AE225" s="1"/>
      <c r="AF225" s="1"/>
      <c r="AG225" s="1"/>
    </row>
    <row r="226" spans="27:33" s="6" customFormat="1">
      <c r="AA226" s="1"/>
      <c r="AB226" s="1"/>
      <c r="AC226" s="1"/>
      <c r="AD226" s="1"/>
      <c r="AE226" s="1"/>
      <c r="AF226" s="1"/>
      <c r="AG226" s="1"/>
    </row>
    <row r="227" spans="27:33" s="6" customFormat="1">
      <c r="AA227" s="1"/>
      <c r="AB227" s="1"/>
      <c r="AC227" s="1"/>
      <c r="AD227" s="1"/>
      <c r="AE227" s="1"/>
      <c r="AF227" s="1"/>
      <c r="AG227" s="1"/>
    </row>
    <row r="228" spans="27:33" s="6" customFormat="1">
      <c r="AA228" s="1"/>
      <c r="AB228" s="1"/>
      <c r="AC228" s="1"/>
      <c r="AD228" s="1"/>
      <c r="AE228" s="1"/>
      <c r="AF228" s="1"/>
      <c r="AG228" s="1"/>
    </row>
    <row r="229" spans="27:33" s="6" customFormat="1">
      <c r="AA229" s="1"/>
      <c r="AB229" s="1"/>
      <c r="AC229" s="1"/>
      <c r="AD229" s="1"/>
      <c r="AE229" s="1"/>
      <c r="AF229" s="1"/>
      <c r="AG229" s="1"/>
    </row>
    <row r="230" spans="27:33" s="6" customFormat="1">
      <c r="AA230" s="1"/>
      <c r="AB230" s="1"/>
      <c r="AC230" s="1"/>
      <c r="AD230" s="1"/>
      <c r="AE230" s="1"/>
      <c r="AF230" s="1"/>
      <c r="AG230" s="1"/>
    </row>
    <row r="231" spans="27:33" s="6" customFormat="1">
      <c r="AA231" s="1"/>
      <c r="AB231" s="1"/>
      <c r="AC231" s="1"/>
      <c r="AD231" s="1"/>
      <c r="AE231" s="1"/>
      <c r="AF231" s="1"/>
      <c r="AG231" s="1"/>
    </row>
    <row r="232" spans="27:33" s="6" customFormat="1">
      <c r="AA232" s="1"/>
      <c r="AB232" s="1"/>
      <c r="AC232" s="1"/>
      <c r="AD232" s="1"/>
      <c r="AE232" s="1"/>
      <c r="AF232" s="1"/>
      <c r="AG232" s="1"/>
    </row>
    <row r="233" spans="27:33" s="6" customFormat="1">
      <c r="AA233" s="1"/>
      <c r="AB233" s="1"/>
      <c r="AC233" s="1"/>
      <c r="AD233" s="1"/>
      <c r="AE233" s="1"/>
      <c r="AF233" s="1"/>
      <c r="AG233" s="1"/>
    </row>
    <row r="234" spans="27:33" s="6" customFormat="1">
      <c r="AA234" s="1"/>
      <c r="AB234" s="1"/>
      <c r="AC234" s="1"/>
      <c r="AD234" s="1"/>
      <c r="AE234" s="1"/>
      <c r="AF234" s="1"/>
      <c r="AG234" s="1"/>
    </row>
    <row r="235" spans="27:33" s="6" customFormat="1">
      <c r="AA235" s="1"/>
      <c r="AB235" s="1"/>
      <c r="AC235" s="1"/>
      <c r="AD235" s="1"/>
      <c r="AE235" s="1"/>
      <c r="AF235" s="1"/>
      <c r="AG235" s="1"/>
    </row>
    <row r="236" spans="27:33" s="6" customFormat="1">
      <c r="AA236" s="1"/>
      <c r="AB236" s="1"/>
      <c r="AC236" s="1"/>
      <c r="AD236" s="1"/>
      <c r="AE236" s="1"/>
      <c r="AF236" s="1"/>
      <c r="AG236" s="1"/>
    </row>
    <row r="237" spans="27:33" s="6" customFormat="1">
      <c r="AA237" s="1"/>
      <c r="AB237" s="1"/>
      <c r="AC237" s="1"/>
      <c r="AD237" s="1"/>
      <c r="AE237" s="1"/>
      <c r="AF237" s="1"/>
      <c r="AG237" s="1"/>
    </row>
    <row r="238" spans="27:33" s="6" customFormat="1">
      <c r="AA238" s="1"/>
      <c r="AB238" s="1"/>
      <c r="AC238" s="1"/>
      <c r="AD238" s="1"/>
      <c r="AE238" s="1"/>
      <c r="AF238" s="1"/>
      <c r="AG238" s="1"/>
    </row>
    <row r="239" spans="27:33" s="6" customFormat="1">
      <c r="AA239" s="1"/>
      <c r="AB239" s="1"/>
      <c r="AC239" s="1"/>
      <c r="AD239" s="1"/>
      <c r="AE239" s="1"/>
      <c r="AF239" s="1"/>
      <c r="AG239" s="1"/>
    </row>
    <row r="240" spans="27:33" s="6" customFormat="1">
      <c r="AA240" s="1"/>
      <c r="AB240" s="1"/>
      <c r="AC240" s="1"/>
      <c r="AD240" s="1"/>
      <c r="AE240" s="1"/>
      <c r="AF240" s="1"/>
      <c r="AG240" s="1"/>
    </row>
    <row r="241" spans="27:33" s="6" customFormat="1">
      <c r="AA241" s="1"/>
      <c r="AB241" s="1"/>
      <c r="AC241" s="1"/>
      <c r="AD241" s="1"/>
      <c r="AE241" s="1"/>
      <c r="AF241" s="1"/>
      <c r="AG241" s="1"/>
    </row>
    <row r="242" spans="27:33" s="6" customFormat="1">
      <c r="AA242" s="1"/>
      <c r="AB242" s="1"/>
      <c r="AC242" s="1"/>
      <c r="AD242" s="1"/>
      <c r="AE242" s="1"/>
      <c r="AF242" s="1"/>
      <c r="AG242" s="1"/>
    </row>
    <row r="243" spans="27:33" s="6" customFormat="1">
      <c r="AA243" s="1"/>
      <c r="AB243" s="1"/>
      <c r="AC243" s="1"/>
      <c r="AD243" s="1"/>
      <c r="AE243" s="1"/>
      <c r="AF243" s="1"/>
      <c r="AG243" s="1"/>
    </row>
    <row r="244" spans="27:33" s="6" customFormat="1">
      <c r="AA244" s="1"/>
      <c r="AB244" s="1"/>
      <c r="AC244" s="1"/>
      <c r="AD244" s="1"/>
      <c r="AE244" s="1"/>
      <c r="AF244" s="1"/>
      <c r="AG244" s="1"/>
    </row>
    <row r="245" spans="27:33" s="6" customFormat="1">
      <c r="AA245" s="1"/>
      <c r="AB245" s="1"/>
      <c r="AC245" s="1"/>
      <c r="AD245" s="1"/>
      <c r="AE245" s="1"/>
      <c r="AF245" s="1"/>
      <c r="AG245" s="1"/>
    </row>
    <row r="246" spans="27:33" s="6" customFormat="1">
      <c r="AA246" s="1"/>
      <c r="AB246" s="1"/>
      <c r="AC246" s="1"/>
      <c r="AD246" s="1"/>
      <c r="AE246" s="1"/>
      <c r="AF246" s="1"/>
      <c r="AG246" s="1"/>
    </row>
    <row r="247" spans="27:33" s="6" customFormat="1">
      <c r="AA247" s="1"/>
      <c r="AB247" s="1"/>
      <c r="AC247" s="1"/>
      <c r="AD247" s="1"/>
      <c r="AE247" s="1"/>
      <c r="AF247" s="1"/>
      <c r="AG247" s="1"/>
    </row>
    <row r="248" spans="27:33" s="6" customFormat="1">
      <c r="AA248" s="1"/>
      <c r="AB248" s="1"/>
      <c r="AC248" s="1"/>
      <c r="AD248" s="1"/>
      <c r="AE248" s="1"/>
      <c r="AF248" s="1"/>
      <c r="AG248" s="1"/>
    </row>
    <row r="249" spans="27:33" s="6" customFormat="1">
      <c r="AA249" s="1"/>
      <c r="AB249" s="1"/>
      <c r="AC249" s="1"/>
      <c r="AD249" s="1"/>
      <c r="AE249" s="1"/>
      <c r="AF249" s="1"/>
      <c r="AG249" s="1"/>
    </row>
    <row r="250" spans="27:33" s="6" customFormat="1">
      <c r="AA250" s="1"/>
      <c r="AB250" s="1"/>
      <c r="AC250" s="1"/>
      <c r="AD250" s="1"/>
      <c r="AE250" s="1"/>
      <c r="AF250" s="1"/>
      <c r="AG250" s="1"/>
    </row>
    <row r="251" spans="27:33" s="6" customFormat="1">
      <c r="AA251" s="1"/>
      <c r="AB251" s="1"/>
      <c r="AC251" s="1"/>
      <c r="AD251" s="1"/>
      <c r="AE251" s="1"/>
      <c r="AF251" s="1"/>
      <c r="AG251" s="1"/>
    </row>
    <row r="252" spans="27:33" s="6" customFormat="1">
      <c r="AA252" s="1"/>
      <c r="AB252" s="1"/>
      <c r="AC252" s="1"/>
      <c r="AD252" s="1"/>
      <c r="AE252" s="1"/>
      <c r="AF252" s="1"/>
      <c r="AG252" s="1"/>
    </row>
    <row r="253" spans="27:33" s="6" customFormat="1">
      <c r="AA253" s="1"/>
      <c r="AB253" s="1"/>
      <c r="AC253" s="1"/>
      <c r="AD253" s="1"/>
      <c r="AE253" s="1"/>
      <c r="AF253" s="1"/>
      <c r="AG253" s="1"/>
    </row>
    <row r="254" spans="27:33" s="6" customFormat="1">
      <c r="AA254" s="1"/>
      <c r="AB254" s="1"/>
      <c r="AC254" s="1"/>
      <c r="AD254" s="1"/>
      <c r="AE254" s="1"/>
      <c r="AF254" s="1"/>
      <c r="AG254" s="1"/>
    </row>
    <row r="255" spans="27:33" s="6" customFormat="1">
      <c r="AA255" s="1"/>
      <c r="AB255" s="1"/>
      <c r="AC255" s="1"/>
      <c r="AD255" s="1"/>
      <c r="AE255" s="1"/>
      <c r="AF255" s="1"/>
      <c r="AG255" s="1"/>
    </row>
    <row r="256" spans="27:33" s="6" customFormat="1">
      <c r="AA256" s="1"/>
      <c r="AB256" s="1"/>
      <c r="AC256" s="1"/>
      <c r="AD256" s="1"/>
      <c r="AE256" s="1"/>
      <c r="AF256" s="1"/>
      <c r="AG256" s="1"/>
    </row>
    <row r="257" spans="2:33" s="6" customFormat="1">
      <c r="AA257" s="1"/>
      <c r="AB257" s="1"/>
      <c r="AC257" s="1"/>
      <c r="AD257" s="1"/>
      <c r="AE257" s="1"/>
      <c r="AF257" s="1"/>
      <c r="AG257" s="1"/>
    </row>
    <row r="258" spans="2:33" s="6" customFormat="1">
      <c r="AA258" s="1"/>
      <c r="AB258" s="1"/>
      <c r="AC258" s="1"/>
      <c r="AD258" s="1"/>
      <c r="AE258" s="1"/>
      <c r="AF258" s="1"/>
      <c r="AG258" s="1"/>
    </row>
    <row r="259" spans="2:33" s="6" customFormat="1">
      <c r="AA259" s="1"/>
      <c r="AB259" s="1"/>
      <c r="AC259" s="1"/>
      <c r="AD259" s="1"/>
      <c r="AE259" s="1"/>
      <c r="AF259" s="1"/>
      <c r="AG259" s="1"/>
    </row>
    <row r="260" spans="2:33" s="6" customFormat="1">
      <c r="AA260" s="1"/>
      <c r="AB260" s="1"/>
      <c r="AC260" s="1"/>
      <c r="AD260" s="1"/>
      <c r="AE260" s="1"/>
      <c r="AF260" s="1"/>
      <c r="AG260" s="1"/>
    </row>
    <row r="261" spans="2:33" s="6" customFormat="1">
      <c r="AA261" s="1"/>
      <c r="AB261" s="1"/>
      <c r="AC261" s="1"/>
      <c r="AD261" s="1"/>
      <c r="AE261" s="1"/>
      <c r="AF261" s="1"/>
      <c r="AG261" s="1"/>
    </row>
    <row r="262" spans="2:33" s="6" customFormat="1">
      <c r="AA262" s="1"/>
      <c r="AB262" s="1"/>
      <c r="AC262" s="1"/>
      <c r="AD262" s="1"/>
      <c r="AE262" s="1"/>
      <c r="AF262" s="1"/>
      <c r="AG262" s="1"/>
    </row>
    <row r="263" spans="2:33" s="6" customFormat="1">
      <c r="AA263" s="1"/>
      <c r="AB263" s="1"/>
      <c r="AC263" s="1"/>
      <c r="AD263" s="1"/>
      <c r="AE263" s="1"/>
      <c r="AF263" s="1"/>
      <c r="AG263" s="1"/>
    </row>
    <row r="264" spans="2:33" s="6" customFormat="1">
      <c r="AA264" s="1"/>
      <c r="AB264" s="1"/>
      <c r="AC264" s="1"/>
      <c r="AD264" s="1"/>
      <c r="AE264" s="1"/>
      <c r="AF264" s="1"/>
      <c r="AG264" s="1"/>
    </row>
    <row r="265" spans="2:33" s="6" customFormat="1">
      <c r="AA265" s="1"/>
      <c r="AB265" s="1"/>
      <c r="AC265" s="1"/>
      <c r="AD265" s="1"/>
      <c r="AE265" s="1"/>
      <c r="AF265" s="1"/>
      <c r="AG265" s="1"/>
    </row>
    <row r="266" spans="2:33" s="6" customFormat="1">
      <c r="AA266" s="1"/>
      <c r="AB266" s="1"/>
      <c r="AC266" s="1"/>
      <c r="AD266" s="1"/>
      <c r="AE266" s="1"/>
      <c r="AF266" s="1"/>
      <c r="AG266" s="1"/>
    </row>
    <row r="267" spans="2:33" s="6" customFormat="1">
      <c r="AA267" s="1"/>
      <c r="AB267" s="1"/>
      <c r="AC267" s="1"/>
      <c r="AD267" s="1"/>
      <c r="AE267" s="1"/>
      <c r="AF267" s="1"/>
      <c r="AG267" s="1"/>
    </row>
    <row r="268" spans="2:33" s="6" customFormat="1">
      <c r="AA268" s="1"/>
      <c r="AB268" s="1"/>
      <c r="AC268" s="1"/>
      <c r="AD268" s="1"/>
      <c r="AE268" s="1"/>
      <c r="AF268" s="1"/>
      <c r="AG268" s="1"/>
    </row>
    <row r="269" spans="2:33" s="6" customFormat="1">
      <c r="AA269" s="1"/>
      <c r="AB269" s="1"/>
      <c r="AC269" s="1"/>
      <c r="AD269" s="1"/>
      <c r="AE269" s="1"/>
      <c r="AF269" s="1"/>
      <c r="AG269" s="1"/>
    </row>
    <row r="270" spans="2:33">
      <c r="B270" s="6"/>
    </row>
  </sheetData>
  <sheetProtection sheet="1" objects="1" scenarios="1" selectLockedCells="1"/>
  <mergeCells count="33">
    <mergeCell ref="A2:B2"/>
    <mergeCell ref="H2:P2"/>
    <mergeCell ref="A9:C9"/>
    <mergeCell ref="D9:F9"/>
    <mergeCell ref="U5:V5"/>
    <mergeCell ref="R6:S6"/>
    <mergeCell ref="R4:S4"/>
    <mergeCell ref="R5:S5"/>
    <mergeCell ref="A8:C8"/>
    <mergeCell ref="D8:F8"/>
    <mergeCell ref="A4:B4"/>
    <mergeCell ref="R3:S3"/>
    <mergeCell ref="R7:T7"/>
    <mergeCell ref="A3:C3"/>
    <mergeCell ref="A5:C5"/>
    <mergeCell ref="A6:C6"/>
    <mergeCell ref="A7:C7"/>
    <mergeCell ref="D3:F3"/>
    <mergeCell ref="D4:F4"/>
    <mergeCell ref="D5:F5"/>
    <mergeCell ref="D6:F6"/>
    <mergeCell ref="D7:F7"/>
    <mergeCell ref="H3:P8"/>
    <mergeCell ref="AD12:AG12"/>
    <mergeCell ref="W4:X4"/>
    <mergeCell ref="W5:X5"/>
    <mergeCell ref="W6:X6"/>
    <mergeCell ref="W3:X3"/>
    <mergeCell ref="Z2:Z3"/>
    <mergeCell ref="U7:X7"/>
    <mergeCell ref="U4:V4"/>
    <mergeCell ref="U3:V3"/>
    <mergeCell ref="U6:V6"/>
  </mergeCells>
  <phoneticPr fontId="3"/>
  <dataValidations xWindow="332" yWindow="765" count="11">
    <dataValidation type="list" allowBlank="1" showInputMessage="1" showErrorMessage="1" sqref="J13:J132 M133 O13:O132 R133 T13:T132" xr:uid="{00000000-0002-0000-0000-000001000000}">
      <formula1>$B$134:$B$168</formula1>
    </dataValidation>
    <dataValidation type="list" allowBlank="1" showInputMessage="1" showErrorMessage="1" sqref="H13:H132" xr:uid="{00000000-0002-0000-0000-000003000000}">
      <formula1>$D$134:$D$136</formula1>
    </dataValidation>
    <dataValidation type="list" allowBlank="1" showInputMessage="1" showErrorMessage="1" sqref="L133 N13:N132 V133 X13:X132 Q133 S13:S132" xr:uid="{00000000-0002-0000-0000-000004000000}">
      <formula1>$E$134:$E$135</formula1>
    </dataValidation>
    <dataValidation type="list" allowBlank="1" showInputMessage="1" showErrorMessage="1" sqref="Y133" xr:uid="{00000000-0002-0000-0000-000005000000}">
      <formula1>$F$134:$F$135</formula1>
    </dataValidation>
    <dataValidation type="whole" imeMode="halfAlpha" operator="greaterThanOrEqual" allowBlank="1" showInputMessage="1" showErrorMessage="1" sqref="D8" xr:uid="{00000000-0002-0000-0000-000008000000}">
      <formula1>0</formula1>
    </dataValidation>
    <dataValidation imeMode="halfKatakana" allowBlank="1" showInputMessage="1" showErrorMessage="1" prompt="半角カタカナで入力" sqref="E13:F132" xr:uid="{00000000-0002-0000-0000-000009000000}"/>
    <dataValidation type="list" allowBlank="1" showInputMessage="1" showErrorMessage="1" sqref="D3" xr:uid="{00000000-0002-0000-0000-00000D000000}">
      <formula1>$G$135:$G$141</formula1>
    </dataValidation>
    <dataValidation type="whole" allowBlank="1" showInputMessage="1" showErrorMessage="1" sqref="B13:B132" xr:uid="{00000000-0002-0000-0000-000010000000}">
      <formula1>0</formula1>
      <formula2>99999</formula2>
    </dataValidation>
    <dataValidation type="list" allowBlank="1" showInputMessage="1" showErrorMessage="1" sqref="G13:G132" xr:uid="{6C320CC9-9072-41AC-A7B7-924671076A51}">
      <formula1>$C$135:$C$145</formula1>
    </dataValidation>
    <dataValidation imeMode="halfAlpha" operator="greaterThanOrEqual" allowBlank="1" showInputMessage="1" showErrorMessage="1" sqref="D7:F7" xr:uid="{30D9B903-774D-42AA-B710-45CC9BE4BD60}"/>
    <dataValidation type="whole" allowBlank="1" showInputMessage="1" showErrorMessage="1" sqref="D4:F4" xr:uid="{D1C20178-9FAE-405D-97F8-B668E3CC2E5E}">
      <formula1>280000</formula1>
      <formula2>300000</formula2>
    </dataValidation>
  </dataValidations>
  <hyperlinks>
    <hyperlink ref="A4:B4" location="Sheet4!A1" display="検索" xr:uid="{7C78BC7A-31B2-413C-879A-FC2C209F812E}"/>
  </hyperlinks>
  <pageMargins left="0.59055118110236227" right="0.59055118110236227" top="0.39370078740157483" bottom="0.39370078740157483" header="0.51181102362204722" footer="0.31496062992125984"/>
  <pageSetup paperSize="9" scale="85" fitToHeight="6" orientation="landscape" horizontalDpi="4294967293" verticalDpi="200" r:id="rId1"/>
  <headerFooter alignWithMargins="0">
    <oddFooter>&amp;C&amp;P&amp;R&amp;D　&amp;T</oddFooter>
  </headerFooter>
  <rowBreaks count="1" manualBreakCount="1">
    <brk id="42" max="2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91"/>
  <sheetViews>
    <sheetView workbookViewId="0">
      <selection activeCell="M6" sqref="M6"/>
    </sheetView>
  </sheetViews>
  <sheetFormatPr defaultRowHeight="13.5"/>
  <cols>
    <col min="1" max="1" width="13.5" bestFit="1" customWidth="1"/>
    <col min="2" max="2" width="8.125" bestFit="1" customWidth="1"/>
    <col min="3" max="3" width="4.875" customWidth="1"/>
    <col min="4" max="5" width="4.875" style="2" customWidth="1"/>
    <col min="9" max="9" width="3.5" style="2" bestFit="1" customWidth="1"/>
    <col min="10" max="11" width="3.5" style="2" customWidth="1"/>
    <col min="12" max="12" width="4.25" style="2" customWidth="1"/>
    <col min="13" max="13" width="19.25" bestFit="1" customWidth="1"/>
    <col min="14" max="14" width="2.5" bestFit="1" customWidth="1"/>
    <col min="15" max="15" width="4.625" bestFit="1" customWidth="1"/>
    <col min="16" max="16" width="6.25" bestFit="1" customWidth="1"/>
    <col min="17" max="20" width="11.125" bestFit="1" customWidth="1"/>
  </cols>
  <sheetData>
    <row r="1" spans="1:25">
      <c r="O1" s="5" t="s">
        <v>101</v>
      </c>
      <c r="P1" s="5" t="s">
        <v>106</v>
      </c>
      <c r="Q1" s="5" t="s">
        <v>107</v>
      </c>
      <c r="R1" s="5"/>
      <c r="S1" s="5"/>
      <c r="T1" s="5"/>
    </row>
    <row r="2" spans="1:25">
      <c r="A2" t="s">
        <v>73</v>
      </c>
      <c r="B2" t="s">
        <v>74</v>
      </c>
      <c r="C2">
        <v>2</v>
      </c>
      <c r="F2" t="s">
        <v>7</v>
      </c>
      <c r="G2">
        <v>28</v>
      </c>
      <c r="I2" s="2">
        <v>1</v>
      </c>
      <c r="K2" s="2" t="s">
        <v>18</v>
      </c>
      <c r="M2" t="s">
        <v>338</v>
      </c>
      <c r="N2">
        <v>1</v>
      </c>
      <c r="O2">
        <v>900</v>
      </c>
      <c r="P2">
        <v>1100</v>
      </c>
      <c r="Q2">
        <v>1100</v>
      </c>
      <c r="W2" t="s">
        <v>110</v>
      </c>
      <c r="X2" t="s">
        <v>111</v>
      </c>
      <c r="Y2">
        <v>10</v>
      </c>
    </row>
    <row r="3" spans="1:25">
      <c r="A3" t="s">
        <v>75</v>
      </c>
      <c r="B3" t="s">
        <v>76</v>
      </c>
      <c r="C3">
        <v>3</v>
      </c>
      <c r="I3" s="55" t="s">
        <v>134</v>
      </c>
      <c r="J3" s="3"/>
      <c r="K3" s="3" t="s">
        <v>19</v>
      </c>
      <c r="L3" s="3"/>
      <c r="W3" t="s">
        <v>113</v>
      </c>
      <c r="X3" t="s">
        <v>108</v>
      </c>
      <c r="Y3">
        <v>87</v>
      </c>
    </row>
    <row r="4" spans="1:25">
      <c r="A4" t="s">
        <v>77</v>
      </c>
      <c r="B4" t="s">
        <v>78</v>
      </c>
      <c r="C4">
        <v>5</v>
      </c>
      <c r="F4" t="s">
        <v>45</v>
      </c>
      <c r="G4">
        <v>25</v>
      </c>
      <c r="I4" s="55" t="s">
        <v>135</v>
      </c>
      <c r="J4" s="3"/>
      <c r="K4" s="3"/>
      <c r="L4" s="3"/>
      <c r="M4" t="s">
        <v>341</v>
      </c>
      <c r="N4">
        <v>3</v>
      </c>
      <c r="O4">
        <v>900</v>
      </c>
      <c r="P4">
        <v>1300</v>
      </c>
      <c r="Q4">
        <v>1300</v>
      </c>
      <c r="W4" t="s">
        <v>116</v>
      </c>
      <c r="X4" t="s">
        <v>117</v>
      </c>
      <c r="Y4">
        <v>91</v>
      </c>
    </row>
    <row r="5" spans="1:25">
      <c r="A5" t="s">
        <v>79</v>
      </c>
      <c r="B5" t="s">
        <v>80</v>
      </c>
      <c r="C5">
        <v>6</v>
      </c>
      <c r="F5" t="s">
        <v>46</v>
      </c>
      <c r="G5">
        <v>26</v>
      </c>
      <c r="I5" s="55" t="s">
        <v>136</v>
      </c>
      <c r="J5" s="3"/>
      <c r="K5" s="3"/>
      <c r="L5" s="3"/>
    </row>
    <row r="6" spans="1:25">
      <c r="A6" t="s">
        <v>81</v>
      </c>
      <c r="B6" t="s">
        <v>82</v>
      </c>
      <c r="C6">
        <v>8</v>
      </c>
      <c r="F6" t="s">
        <v>47</v>
      </c>
      <c r="G6">
        <v>27</v>
      </c>
      <c r="I6" s="55" t="s">
        <v>139</v>
      </c>
      <c r="J6" s="3"/>
      <c r="K6" s="3"/>
      <c r="L6" s="3"/>
    </row>
    <row r="7" spans="1:25">
      <c r="A7" t="s">
        <v>148</v>
      </c>
      <c r="B7" t="s">
        <v>144</v>
      </c>
      <c r="C7">
        <v>10</v>
      </c>
      <c r="F7" t="s">
        <v>48</v>
      </c>
      <c r="G7">
        <v>29</v>
      </c>
      <c r="I7" s="55" t="s">
        <v>140</v>
      </c>
      <c r="J7" s="3"/>
      <c r="K7" s="3"/>
      <c r="L7" s="3"/>
    </row>
    <row r="8" spans="1:25">
      <c r="A8" t="s">
        <v>246</v>
      </c>
      <c r="B8" t="s">
        <v>83</v>
      </c>
      <c r="C8">
        <v>11</v>
      </c>
      <c r="F8" t="s">
        <v>49</v>
      </c>
      <c r="G8">
        <v>30</v>
      </c>
      <c r="I8" s="3" t="s">
        <v>137</v>
      </c>
      <c r="J8" s="3"/>
      <c r="K8" s="3"/>
      <c r="L8" s="3"/>
    </row>
    <row r="9" spans="1:25">
      <c r="A9" t="s">
        <v>149</v>
      </c>
      <c r="B9" t="s">
        <v>84</v>
      </c>
      <c r="C9">
        <v>34</v>
      </c>
      <c r="I9" s="3" t="s">
        <v>138</v>
      </c>
      <c r="J9" s="3"/>
      <c r="K9" s="3"/>
      <c r="L9" s="3"/>
    </row>
    <row r="10" spans="1:25">
      <c r="A10" t="s">
        <v>150</v>
      </c>
      <c r="B10" t="s">
        <v>85</v>
      </c>
      <c r="C10">
        <v>44</v>
      </c>
      <c r="F10" t="s">
        <v>21</v>
      </c>
      <c r="G10">
        <v>1</v>
      </c>
      <c r="I10" s="3" t="s">
        <v>141</v>
      </c>
      <c r="J10" s="3"/>
      <c r="K10" s="3"/>
      <c r="L10" s="3"/>
    </row>
    <row r="11" spans="1:25">
      <c r="A11" t="s">
        <v>151</v>
      </c>
      <c r="B11" t="s">
        <v>86</v>
      </c>
      <c r="C11">
        <v>37</v>
      </c>
      <c r="F11" t="s">
        <v>22</v>
      </c>
      <c r="G11">
        <v>2</v>
      </c>
      <c r="I11" s="3" t="s">
        <v>142</v>
      </c>
      <c r="J11" s="3"/>
      <c r="K11" s="3"/>
      <c r="L11" s="3"/>
    </row>
    <row r="12" spans="1:25">
      <c r="A12" t="s">
        <v>152</v>
      </c>
      <c r="B12" t="s">
        <v>87</v>
      </c>
      <c r="C12">
        <v>46</v>
      </c>
      <c r="F12" t="s">
        <v>23</v>
      </c>
      <c r="G12">
        <v>3</v>
      </c>
      <c r="I12" s="3" t="s">
        <v>143</v>
      </c>
      <c r="J12" s="3"/>
      <c r="K12" s="3"/>
      <c r="L12" s="3"/>
    </row>
    <row r="13" spans="1:25">
      <c r="A13" t="s">
        <v>247</v>
      </c>
      <c r="B13" t="s">
        <v>88</v>
      </c>
      <c r="C13">
        <v>53</v>
      </c>
      <c r="F13" t="s">
        <v>24</v>
      </c>
      <c r="G13">
        <v>4</v>
      </c>
      <c r="I13" s="4"/>
      <c r="J13" s="4"/>
      <c r="K13" s="4"/>
      <c r="L13" s="4"/>
    </row>
    <row r="14" spans="1:25">
      <c r="A14" t="s">
        <v>153</v>
      </c>
      <c r="B14" t="s">
        <v>89</v>
      </c>
      <c r="C14">
        <v>71</v>
      </c>
      <c r="F14" t="s">
        <v>25</v>
      </c>
      <c r="G14">
        <v>5</v>
      </c>
      <c r="I14" s="4"/>
      <c r="J14" s="4"/>
      <c r="K14" s="4"/>
      <c r="L14" s="4"/>
    </row>
    <row r="15" spans="1:25">
      <c r="A15" t="s">
        <v>154</v>
      </c>
      <c r="B15" t="s">
        <v>90</v>
      </c>
      <c r="C15">
        <v>72</v>
      </c>
      <c r="F15" t="s">
        <v>26</v>
      </c>
      <c r="G15">
        <v>6</v>
      </c>
      <c r="I15" s="4"/>
      <c r="J15" s="4"/>
      <c r="K15" s="4"/>
      <c r="L15" s="4"/>
    </row>
    <row r="16" spans="1:25">
      <c r="A16" t="s">
        <v>155</v>
      </c>
      <c r="B16" t="s">
        <v>91</v>
      </c>
      <c r="C16">
        <v>73</v>
      </c>
      <c r="F16" t="s">
        <v>27</v>
      </c>
      <c r="G16">
        <v>7</v>
      </c>
      <c r="I16" s="4"/>
      <c r="J16" s="4"/>
      <c r="K16" s="4"/>
      <c r="L16" s="4"/>
    </row>
    <row r="17" spans="1:12">
      <c r="A17" t="s">
        <v>156</v>
      </c>
      <c r="B17" t="s">
        <v>92</v>
      </c>
      <c r="C17">
        <v>74</v>
      </c>
      <c r="F17" t="s">
        <v>28</v>
      </c>
      <c r="G17">
        <v>8</v>
      </c>
      <c r="I17" s="4"/>
      <c r="J17" s="4"/>
      <c r="K17" s="4"/>
      <c r="L17" s="4"/>
    </row>
    <row r="18" spans="1:12">
      <c r="A18" t="s">
        <v>157</v>
      </c>
      <c r="B18" t="s">
        <v>93</v>
      </c>
      <c r="C18">
        <v>81</v>
      </c>
      <c r="F18" t="s">
        <v>29</v>
      </c>
      <c r="G18">
        <v>9</v>
      </c>
      <c r="I18" s="4"/>
      <c r="J18" s="4"/>
      <c r="K18" s="4"/>
      <c r="L18" s="4"/>
    </row>
    <row r="19" spans="1:12">
      <c r="A19" t="s">
        <v>158</v>
      </c>
      <c r="B19" t="s">
        <v>145</v>
      </c>
      <c r="C19">
        <v>82</v>
      </c>
      <c r="F19" t="s">
        <v>30</v>
      </c>
      <c r="G19">
        <v>10</v>
      </c>
      <c r="I19" s="4"/>
      <c r="J19" s="4"/>
      <c r="K19" s="4"/>
      <c r="L19" s="4"/>
    </row>
    <row r="20" spans="1:12">
      <c r="A20" t="s">
        <v>159</v>
      </c>
      <c r="B20" t="s">
        <v>94</v>
      </c>
      <c r="C20">
        <v>84</v>
      </c>
      <c r="F20" t="s">
        <v>31</v>
      </c>
      <c r="G20">
        <v>11</v>
      </c>
      <c r="I20" s="4"/>
      <c r="J20" s="4"/>
      <c r="K20" s="4"/>
      <c r="L20" s="4"/>
    </row>
    <row r="21" spans="1:12">
      <c r="A21" t="s">
        <v>160</v>
      </c>
      <c r="B21" t="s">
        <v>95</v>
      </c>
      <c r="C21">
        <v>86</v>
      </c>
      <c r="F21" t="s">
        <v>32</v>
      </c>
      <c r="G21">
        <v>12</v>
      </c>
      <c r="I21" s="4"/>
      <c r="J21" s="4"/>
      <c r="K21" s="4"/>
      <c r="L21" s="4"/>
    </row>
    <row r="22" spans="1:12">
      <c r="A22" t="s">
        <v>161</v>
      </c>
      <c r="B22" t="s">
        <v>146</v>
      </c>
      <c r="C22">
        <v>87</v>
      </c>
      <c r="F22" t="s">
        <v>33</v>
      </c>
      <c r="G22">
        <v>13</v>
      </c>
      <c r="I22" s="4"/>
      <c r="J22" s="4"/>
      <c r="K22" s="4"/>
      <c r="L22" s="4"/>
    </row>
    <row r="23" spans="1:12">
      <c r="A23" t="s">
        <v>162</v>
      </c>
      <c r="B23" t="s">
        <v>96</v>
      </c>
      <c r="C23">
        <v>88</v>
      </c>
      <c r="F23" t="s">
        <v>34</v>
      </c>
      <c r="G23">
        <v>14</v>
      </c>
      <c r="I23" s="4"/>
      <c r="J23" s="4"/>
      <c r="K23" s="4"/>
      <c r="L23" s="4"/>
    </row>
    <row r="24" spans="1:12">
      <c r="A24" t="s">
        <v>163</v>
      </c>
      <c r="B24" t="s">
        <v>97</v>
      </c>
      <c r="C24">
        <v>89</v>
      </c>
      <c r="F24" t="s">
        <v>35</v>
      </c>
      <c r="G24">
        <v>15</v>
      </c>
      <c r="I24" s="4"/>
      <c r="J24" s="4"/>
      <c r="K24" s="4"/>
      <c r="L24" s="4"/>
    </row>
    <row r="25" spans="1:12">
      <c r="A25" t="s">
        <v>164</v>
      </c>
      <c r="B25" t="s">
        <v>147</v>
      </c>
      <c r="C25">
        <v>90</v>
      </c>
      <c r="F25" t="s">
        <v>36</v>
      </c>
      <c r="G25">
        <v>16</v>
      </c>
      <c r="I25" s="4"/>
      <c r="J25" s="4"/>
      <c r="K25" s="4"/>
      <c r="L25" s="4"/>
    </row>
    <row r="26" spans="1:12">
      <c r="A26" t="s">
        <v>165</v>
      </c>
      <c r="B26" t="s">
        <v>98</v>
      </c>
      <c r="C26">
        <v>94</v>
      </c>
      <c r="F26" t="s">
        <v>37</v>
      </c>
      <c r="G26">
        <v>17</v>
      </c>
      <c r="I26" s="4"/>
      <c r="J26" s="4"/>
      <c r="K26" s="4"/>
      <c r="L26" s="4"/>
    </row>
    <row r="27" spans="1:12">
      <c r="A27" t="s">
        <v>166</v>
      </c>
      <c r="B27" t="s">
        <v>99</v>
      </c>
      <c r="C27">
        <v>92</v>
      </c>
      <c r="F27" t="s">
        <v>38</v>
      </c>
      <c r="G27">
        <v>18</v>
      </c>
      <c r="I27" s="4"/>
      <c r="J27" s="4"/>
      <c r="K27" s="4"/>
      <c r="L27" s="4"/>
    </row>
    <row r="28" spans="1:12">
      <c r="A28" t="s">
        <v>167</v>
      </c>
      <c r="B28" t="s">
        <v>100</v>
      </c>
      <c r="C28">
        <v>93</v>
      </c>
      <c r="F28" t="s">
        <v>39</v>
      </c>
      <c r="G28">
        <v>19</v>
      </c>
      <c r="I28" s="4"/>
      <c r="J28" s="4"/>
      <c r="K28" s="4"/>
      <c r="L28" s="4"/>
    </row>
    <row r="29" spans="1:12">
      <c r="F29" t="s">
        <v>40</v>
      </c>
      <c r="G29">
        <v>20</v>
      </c>
      <c r="I29" s="4"/>
      <c r="J29" s="4"/>
      <c r="K29" s="4"/>
      <c r="L29" s="4"/>
    </row>
    <row r="30" spans="1:12">
      <c r="F30" t="s">
        <v>41</v>
      </c>
      <c r="G30">
        <v>21</v>
      </c>
      <c r="I30" s="4"/>
      <c r="J30" s="4"/>
      <c r="K30" s="4"/>
      <c r="L30" s="4"/>
    </row>
    <row r="31" spans="1:12">
      <c r="F31" t="s">
        <v>42</v>
      </c>
      <c r="G31">
        <v>22</v>
      </c>
      <c r="I31" s="4"/>
      <c r="J31" s="4"/>
      <c r="K31" s="4"/>
      <c r="L31" s="4"/>
    </row>
    <row r="32" spans="1:12">
      <c r="F32" t="s">
        <v>43</v>
      </c>
      <c r="G32">
        <v>23</v>
      </c>
      <c r="I32" s="4"/>
      <c r="J32" s="4"/>
      <c r="K32" s="4"/>
      <c r="L32" s="4"/>
    </row>
    <row r="33" spans="6:12">
      <c r="F33" t="s">
        <v>44</v>
      </c>
      <c r="G33">
        <v>24</v>
      </c>
      <c r="I33" s="4"/>
      <c r="J33" s="4"/>
      <c r="K33" s="4"/>
      <c r="L33" s="4"/>
    </row>
    <row r="34" spans="6:12">
      <c r="F34" t="s">
        <v>50</v>
      </c>
      <c r="G34">
        <v>31</v>
      </c>
      <c r="I34" s="4"/>
      <c r="J34" s="4"/>
      <c r="K34" s="4"/>
      <c r="L34" s="4"/>
    </row>
    <row r="35" spans="6:12">
      <c r="F35" t="s">
        <v>51</v>
      </c>
      <c r="G35">
        <v>32</v>
      </c>
      <c r="I35" s="4"/>
      <c r="J35" s="4"/>
      <c r="K35" s="4"/>
      <c r="L35" s="4"/>
    </row>
    <row r="36" spans="6:12">
      <c r="F36" t="s">
        <v>52</v>
      </c>
      <c r="G36">
        <v>33</v>
      </c>
      <c r="I36" s="4"/>
      <c r="J36" s="4"/>
      <c r="K36" s="4"/>
      <c r="L36" s="4"/>
    </row>
    <row r="37" spans="6:12">
      <c r="F37" t="s">
        <v>53</v>
      </c>
      <c r="G37">
        <v>34</v>
      </c>
      <c r="I37" s="4"/>
      <c r="J37" s="4"/>
      <c r="K37" s="4"/>
      <c r="L37" s="4"/>
    </row>
    <row r="38" spans="6:12">
      <c r="F38" t="s">
        <v>54</v>
      </c>
      <c r="G38">
        <v>35</v>
      </c>
      <c r="I38" s="4"/>
      <c r="J38" s="4"/>
      <c r="K38" s="4"/>
      <c r="L38" s="4"/>
    </row>
    <row r="39" spans="6:12" ht="15" customHeight="1">
      <c r="F39" t="s">
        <v>55</v>
      </c>
      <c r="G39">
        <v>36</v>
      </c>
      <c r="I39" s="4"/>
      <c r="J39" s="4"/>
      <c r="K39" s="4"/>
      <c r="L39" s="4"/>
    </row>
    <row r="40" spans="6:12">
      <c r="F40" t="s">
        <v>56</v>
      </c>
      <c r="G40">
        <v>37</v>
      </c>
      <c r="I40" s="4"/>
      <c r="J40" s="4"/>
      <c r="K40" s="4"/>
      <c r="L40" s="4"/>
    </row>
    <row r="41" spans="6:12">
      <c r="F41" t="s">
        <v>57</v>
      </c>
      <c r="G41">
        <v>38</v>
      </c>
      <c r="I41" s="4"/>
      <c r="J41" s="4"/>
      <c r="K41" s="4"/>
      <c r="L41" s="4"/>
    </row>
    <row r="42" spans="6:12">
      <c r="F42" t="s">
        <v>58</v>
      </c>
      <c r="G42">
        <v>39</v>
      </c>
      <c r="I42" s="4"/>
      <c r="J42" s="4"/>
      <c r="K42" s="4"/>
      <c r="L42" s="4"/>
    </row>
    <row r="43" spans="6:12">
      <c r="F43" t="s">
        <v>59</v>
      </c>
      <c r="G43">
        <v>40</v>
      </c>
      <c r="I43" s="4"/>
      <c r="J43" s="4"/>
      <c r="K43" s="4"/>
      <c r="L43" s="4"/>
    </row>
    <row r="44" spans="6:12">
      <c r="F44" t="s">
        <v>60</v>
      </c>
      <c r="G44">
        <v>41</v>
      </c>
      <c r="I44" s="4"/>
      <c r="J44" s="4"/>
      <c r="K44" s="4"/>
      <c r="L44" s="4"/>
    </row>
    <row r="45" spans="6:12">
      <c r="F45" t="s">
        <v>61</v>
      </c>
      <c r="G45">
        <v>42</v>
      </c>
      <c r="I45" s="4"/>
      <c r="J45" s="4"/>
      <c r="K45" s="4"/>
      <c r="L45" s="4"/>
    </row>
    <row r="46" spans="6:12">
      <c r="F46" t="s">
        <v>62</v>
      </c>
      <c r="G46">
        <v>43</v>
      </c>
      <c r="I46" s="4"/>
      <c r="J46" s="4"/>
      <c r="K46" s="4"/>
      <c r="L46" s="4"/>
    </row>
    <row r="47" spans="6:12">
      <c r="F47" t="s">
        <v>63</v>
      </c>
      <c r="G47">
        <v>44</v>
      </c>
      <c r="I47" s="4"/>
      <c r="J47" s="4"/>
      <c r="K47" s="4"/>
      <c r="L47" s="4"/>
    </row>
    <row r="48" spans="6:12">
      <c r="F48" t="s">
        <v>64</v>
      </c>
      <c r="G48">
        <v>45</v>
      </c>
      <c r="I48" s="4"/>
      <c r="J48" s="4"/>
      <c r="K48" s="4"/>
      <c r="L48" s="4"/>
    </row>
    <row r="49" spans="6:12">
      <c r="F49" t="s">
        <v>65</v>
      </c>
      <c r="G49">
        <v>46</v>
      </c>
      <c r="I49" s="4"/>
      <c r="J49" s="4"/>
      <c r="K49" s="4"/>
      <c r="L49" s="4"/>
    </row>
    <row r="50" spans="6:12">
      <c r="F50" t="s">
        <v>66</v>
      </c>
      <c r="G50">
        <v>47</v>
      </c>
      <c r="I50" s="4"/>
      <c r="J50" s="4"/>
      <c r="K50" s="4"/>
      <c r="L50" s="4"/>
    </row>
    <row r="51" spans="6:12">
      <c r="I51" s="4"/>
      <c r="J51" s="4"/>
      <c r="K51" s="4"/>
      <c r="L51" s="4"/>
    </row>
    <row r="52" spans="6:12">
      <c r="I52" s="4"/>
      <c r="J52" s="4"/>
      <c r="K52" s="4"/>
      <c r="L52" s="4"/>
    </row>
    <row r="53" spans="6:12">
      <c r="I53" s="4"/>
      <c r="J53" s="4"/>
      <c r="K53" s="4"/>
      <c r="L53" s="4"/>
    </row>
    <row r="54" spans="6:12">
      <c r="I54" s="4"/>
      <c r="J54" s="4"/>
      <c r="K54" s="4"/>
      <c r="L54" s="4"/>
    </row>
    <row r="55" spans="6:12">
      <c r="I55" s="4"/>
      <c r="J55" s="4"/>
      <c r="K55" s="4"/>
      <c r="L55" s="4"/>
    </row>
    <row r="56" spans="6:12">
      <c r="I56" s="4"/>
      <c r="J56" s="4"/>
      <c r="K56" s="4"/>
      <c r="L56" s="4"/>
    </row>
    <row r="57" spans="6:12">
      <c r="I57" s="4"/>
      <c r="J57" s="4"/>
      <c r="K57" s="4"/>
      <c r="L57" s="4"/>
    </row>
    <row r="58" spans="6:12">
      <c r="I58" s="4"/>
      <c r="J58" s="4"/>
      <c r="K58" s="4"/>
      <c r="L58" s="4"/>
    </row>
    <row r="59" spans="6:12">
      <c r="I59" s="4"/>
      <c r="J59" s="4"/>
      <c r="K59" s="4"/>
      <c r="L59" s="4"/>
    </row>
    <row r="60" spans="6:12">
      <c r="I60" s="4"/>
      <c r="J60" s="4"/>
      <c r="K60" s="4"/>
      <c r="L60" s="4"/>
    </row>
    <row r="61" spans="6:12">
      <c r="I61" s="4"/>
      <c r="J61" s="4"/>
      <c r="K61" s="4"/>
      <c r="L61" s="4"/>
    </row>
    <row r="62" spans="6:12">
      <c r="I62" s="4"/>
      <c r="J62" s="4"/>
      <c r="K62" s="4"/>
      <c r="L62" s="4"/>
    </row>
    <row r="63" spans="6:12">
      <c r="I63" s="4"/>
      <c r="J63" s="4"/>
      <c r="K63" s="4"/>
      <c r="L63" s="4"/>
    </row>
    <row r="64" spans="6:12">
      <c r="I64" s="4"/>
      <c r="J64" s="4"/>
      <c r="K64" s="4"/>
      <c r="L64" s="4"/>
    </row>
    <row r="65" spans="9:12">
      <c r="I65" s="4"/>
      <c r="J65" s="4"/>
      <c r="K65" s="4"/>
      <c r="L65" s="4"/>
    </row>
    <row r="66" spans="9:12">
      <c r="I66" s="4"/>
      <c r="J66" s="4"/>
      <c r="K66" s="4"/>
      <c r="L66" s="4"/>
    </row>
    <row r="67" spans="9:12">
      <c r="I67" s="4"/>
      <c r="J67" s="4"/>
      <c r="K67" s="4"/>
      <c r="L67" s="4"/>
    </row>
    <row r="68" spans="9:12">
      <c r="I68" s="4"/>
      <c r="J68" s="4"/>
      <c r="K68" s="4"/>
      <c r="L68" s="4"/>
    </row>
    <row r="69" spans="9:12">
      <c r="I69" s="4"/>
      <c r="J69" s="4"/>
      <c r="K69" s="4"/>
      <c r="L69" s="4"/>
    </row>
    <row r="70" spans="9:12">
      <c r="I70" s="4"/>
      <c r="J70" s="4"/>
      <c r="K70" s="4"/>
      <c r="L70" s="4"/>
    </row>
    <row r="71" spans="9:12">
      <c r="I71" s="4"/>
      <c r="J71" s="4"/>
      <c r="K71" s="4"/>
      <c r="L71" s="4"/>
    </row>
    <row r="72" spans="9:12">
      <c r="I72" s="4"/>
      <c r="J72" s="4"/>
      <c r="K72" s="4"/>
      <c r="L72" s="4"/>
    </row>
    <row r="73" spans="9:12">
      <c r="I73" s="4"/>
      <c r="J73" s="4"/>
      <c r="K73" s="4"/>
      <c r="L73" s="4"/>
    </row>
    <row r="74" spans="9:12">
      <c r="I74" s="4"/>
      <c r="J74" s="4"/>
      <c r="K74" s="4"/>
      <c r="L74" s="4"/>
    </row>
    <row r="75" spans="9:12">
      <c r="I75" s="4"/>
      <c r="J75" s="4"/>
      <c r="K75" s="4"/>
      <c r="L75" s="4"/>
    </row>
    <row r="76" spans="9:12">
      <c r="I76" s="4"/>
      <c r="J76" s="4"/>
      <c r="K76" s="4"/>
      <c r="L76" s="4"/>
    </row>
    <row r="77" spans="9:12">
      <c r="I77" s="4"/>
      <c r="J77" s="4"/>
      <c r="K77" s="4"/>
      <c r="L77" s="4"/>
    </row>
    <row r="78" spans="9:12">
      <c r="I78" s="4"/>
      <c r="J78" s="4"/>
      <c r="K78" s="4"/>
      <c r="L78" s="4"/>
    </row>
    <row r="79" spans="9:12">
      <c r="I79" s="4"/>
      <c r="J79" s="4"/>
      <c r="K79" s="4"/>
      <c r="L79" s="4"/>
    </row>
    <row r="80" spans="9:12">
      <c r="I80" s="4"/>
      <c r="J80" s="4"/>
      <c r="K80" s="4"/>
      <c r="L80" s="4"/>
    </row>
    <row r="81" spans="9:12">
      <c r="I81" s="4"/>
      <c r="J81" s="4"/>
      <c r="K81" s="4"/>
      <c r="L81" s="4"/>
    </row>
    <row r="82" spans="9:12">
      <c r="I82" s="4"/>
      <c r="J82" s="4"/>
      <c r="K82" s="4"/>
      <c r="L82" s="4"/>
    </row>
    <row r="83" spans="9:12">
      <c r="I83" s="4"/>
      <c r="J83" s="4"/>
      <c r="K83" s="4"/>
      <c r="L83" s="4"/>
    </row>
    <row r="84" spans="9:12">
      <c r="I84" s="4"/>
      <c r="J84" s="4"/>
      <c r="K84" s="4"/>
      <c r="L84" s="4"/>
    </row>
    <row r="85" spans="9:12">
      <c r="I85" s="4"/>
      <c r="J85" s="4"/>
      <c r="K85" s="4"/>
      <c r="L85" s="4"/>
    </row>
    <row r="86" spans="9:12">
      <c r="I86" s="4"/>
      <c r="J86" s="4"/>
      <c r="K86" s="4"/>
      <c r="L86" s="4"/>
    </row>
    <row r="87" spans="9:12">
      <c r="I87" s="4"/>
      <c r="J87" s="4"/>
      <c r="K87" s="4"/>
      <c r="L87" s="4"/>
    </row>
    <row r="88" spans="9:12">
      <c r="I88" s="4"/>
      <c r="J88" s="4"/>
      <c r="K88" s="4"/>
      <c r="L88" s="4"/>
    </row>
    <row r="89" spans="9:12">
      <c r="I89" s="4"/>
      <c r="J89" s="4"/>
      <c r="K89" s="4"/>
      <c r="L89" s="4"/>
    </row>
    <row r="90" spans="9:12">
      <c r="I90" s="4"/>
      <c r="J90" s="4"/>
      <c r="K90" s="4"/>
      <c r="L90" s="4"/>
    </row>
    <row r="91" spans="9:12">
      <c r="I91" s="4"/>
      <c r="J91" s="4"/>
      <c r="K91" s="4"/>
      <c r="L91" s="4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ignoredErrors>
    <ignoredError sqref="I3:I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29"/>
  <sheetViews>
    <sheetView workbookViewId="0">
      <pane ySplit="2" topLeftCell="A3" activePane="bottomLeft" state="frozen"/>
      <selection pane="bottomLeft"/>
    </sheetView>
  </sheetViews>
  <sheetFormatPr defaultColWidth="9" defaultRowHeight="13.5"/>
  <cols>
    <col min="1" max="1" width="38.25" style="38" bestFit="1" customWidth="1"/>
    <col min="2" max="2" width="20.5" style="38" bestFit="1" customWidth="1"/>
    <col min="3" max="3" width="12.75" style="38" bestFit="1" customWidth="1"/>
    <col min="4" max="4" width="3.75" style="38" bestFit="1" customWidth="1"/>
    <col min="5" max="5" width="3.875" style="38" bestFit="1" customWidth="1"/>
    <col min="6" max="6" width="11.375" style="38" bestFit="1" customWidth="1"/>
    <col min="7" max="7" width="5.5" style="38" bestFit="1" customWidth="1"/>
    <col min="8" max="10" width="14.625" style="38" bestFit="1" customWidth="1"/>
    <col min="11" max="16384" width="9" style="38"/>
  </cols>
  <sheetData>
    <row r="1" spans="1:10">
      <c r="A1" s="38" t="str">
        <f>Sheet1!D4&amp;"/"&amp;Sheet1!D5&amp;"/"&amp;Sheet1!D6&amp;"/"&amp;Sheet1!D7</f>
        <v>///</v>
      </c>
      <c r="B1" s="39" t="s">
        <v>130</v>
      </c>
      <c r="C1" s="40">
        <f>Sheet1!D8</f>
        <v>0</v>
      </c>
    </row>
    <row r="2" spans="1:10">
      <c r="A2" s="38" t="s">
        <v>8</v>
      </c>
      <c r="B2" s="38" t="s">
        <v>9</v>
      </c>
      <c r="C2" s="38" t="s">
        <v>10</v>
      </c>
      <c r="D2" s="38" t="s">
        <v>11</v>
      </c>
      <c r="E2" s="38" t="s">
        <v>12</v>
      </c>
      <c r="F2" s="38" t="s">
        <v>13</v>
      </c>
      <c r="G2" s="38" t="s">
        <v>14</v>
      </c>
      <c r="H2" s="38" t="s">
        <v>15</v>
      </c>
      <c r="I2" s="38" t="s">
        <v>16</v>
      </c>
      <c r="J2" s="38" t="s">
        <v>17</v>
      </c>
    </row>
    <row r="3" spans="1:10" s="41" customFormat="1">
      <c r="A3" s="41" t="str">
        <f t="shared" ref="A3:A34" si="0">IF(B3="","",D3*100000000+E3*1000000+200000+G3)</f>
        <v/>
      </c>
      <c r="B3" s="41" t="str">
        <f>ASC(IF(Sheet1!C13="","",IF(LEN(Sheet1!C13)+LEN(Sheet1!D13)=2,Sheet1!C13&amp;"      "&amp;Sheet1!D13&amp;"("&amp;Sheet1!G13&amp;")",IF(LEN(Sheet1!C13)+LEN(Sheet1!D13)=3,Sheet1!C13&amp;"    "&amp;Sheet1!D13&amp;"("&amp;Sheet1!G13&amp;")",IF(LEN(Sheet1!C13)+LEN(Sheet1!D13)=4,Sheet1!C13&amp;"  "&amp;Sheet1!D13&amp;"("&amp;Sheet1!G13&amp;")",IF(LEN(Sheet1!C13)+LEN(Sheet1!D13)&gt;=5,Sheet1!C13&amp;Sheet1!D13&amp;"("&amp;Sheet1!G13&amp;")",""))))))</f>
        <v/>
      </c>
      <c r="C3" s="41" t="str">
        <f>ASC(IF(Sheet1!E13="","",Sheet1!E13&amp;" "&amp;Sheet1!F13))</f>
        <v/>
      </c>
      <c r="D3" s="41" t="str">
        <f>IF(Sheet1!H13="","",IF(Sheet1!H13="女",2,1))</f>
        <v/>
      </c>
      <c r="E3" s="41" t="str">
        <f>IF(Sheet1!I13="","",VLOOKUP(Sheet1!I13,Sheet2!$F$2:$G$50,2,FALSE))</f>
        <v/>
      </c>
      <c r="F3" s="41" t="str">
        <f>IF(B3="","",IF(Sheet1!$D$4="",Sheet1!$D$5,VALUE(Sheet1!$D$4)))</f>
        <v/>
      </c>
      <c r="G3" s="41" t="str">
        <f>IF(Sheet1!B13="","",VALUE(Sheet1!B13))</f>
        <v/>
      </c>
      <c r="H3" s="41" t="str">
        <f>IF(Sheet1!J13="","",IF(VLOOKUP(Sheet1!J13,Sheet2!$A$2:$C$44,3,FALSE)&gt;=71,VLOOKUP(Sheet1!J13,Sheet2!$A$2:$C$44,2,FALSE)&amp;TEXT(Sheet1!L13,"00")&amp;TEXT(Sheet1!M13,"00"),VLOOKUP(Sheet1!J13,Sheet2!$A$2:$C$44,2,FALSE)&amp;TEXT(Sheet1!K13,"00")&amp;TEXT(Sheet1!L13,"00")&amp;IF(Sheet1!N13="手",TEXT(Sheet1!M13,"0"),TEXT(Sheet1!M13,"00"))))</f>
        <v/>
      </c>
      <c r="I3" s="41" t="str">
        <f>IF(Sheet1!O13="","",IF(VLOOKUP(Sheet1!O13,Sheet2!$A$2:$C$44,3,FALSE)&gt;=71,VLOOKUP(Sheet1!O13,Sheet2!$A$2:$C$44,2,FALSE)&amp;TEXT(Sheet1!Q13,"00")&amp;TEXT(Sheet1!R13,"00"),VLOOKUP(Sheet1!O13,Sheet2!$A$2:$C$44,2,FALSE)&amp;TEXT(Sheet1!P13,"00")&amp;TEXT(Sheet1!Q13,"00")&amp;IF(Sheet1!S13="手",TEXT(Sheet1!R13,"0"),TEXT(Sheet1!R13,"00"))))</f>
        <v/>
      </c>
      <c r="J3" s="41" t="str">
        <f>IF(Sheet1!T13="","",IF(VLOOKUP(Sheet1!T13,Sheet2!$A$2:$C$44,3,FALSE)&gt;=71,VLOOKUP(Sheet1!T13,Sheet2!$A$2:$C$44,2,FALSE)&amp;TEXT(Sheet1!V13,"00")&amp;TEXT(Sheet1!W13,"00"),VLOOKUP(Sheet1!T13,Sheet2!$A$2:$C$44,2,FALSE)&amp;TEXT(Sheet1!U13,"00")&amp;TEXT(Sheet1!V13,"00")&amp;IF(Sheet1!X13="手",TEXT(Sheet1!W13,"0"),TEXT(Sheet1!W13,"00"))))</f>
        <v/>
      </c>
    </row>
    <row r="4" spans="1:10" s="41" customFormat="1">
      <c r="A4" s="41" t="str">
        <f t="shared" si="0"/>
        <v/>
      </c>
      <c r="B4" s="41" t="str">
        <f>ASC(IF(Sheet1!C14="","",IF(LEN(Sheet1!C14)+LEN(Sheet1!D14)=2,Sheet1!C14&amp;"      "&amp;Sheet1!D14&amp;"("&amp;Sheet1!G14&amp;")",IF(LEN(Sheet1!C14)+LEN(Sheet1!D14)=3,Sheet1!C14&amp;"    "&amp;Sheet1!D14&amp;"("&amp;Sheet1!G14&amp;")",IF(LEN(Sheet1!C14)+LEN(Sheet1!D14)=4,Sheet1!C14&amp;"  "&amp;Sheet1!D14&amp;"("&amp;Sheet1!G14&amp;")",IF(LEN(Sheet1!C14)+LEN(Sheet1!D14)&gt;=5,Sheet1!C14&amp;Sheet1!D14&amp;"("&amp;Sheet1!G14&amp;")",""))))))</f>
        <v/>
      </c>
      <c r="C4" s="41" t="str">
        <f>ASC(IF(Sheet1!E14="","",Sheet1!E14&amp;" "&amp;Sheet1!F14))</f>
        <v/>
      </c>
      <c r="D4" s="41" t="str">
        <f>IF(Sheet1!H14="","",IF(Sheet1!H14="女",2,1))</f>
        <v/>
      </c>
      <c r="E4" s="41" t="str">
        <f>IF(Sheet1!I14="","",VLOOKUP(Sheet1!I14,Sheet2!$F$2:$G$50,2,FALSE))</f>
        <v/>
      </c>
      <c r="F4" s="41" t="str">
        <f>IF(B4="","",IF(Sheet1!$D$4="",Sheet1!$D$5,VALUE(Sheet1!$D$4)))</f>
        <v/>
      </c>
      <c r="G4" s="41" t="str">
        <f>IF(Sheet1!B14="","",VALUE(Sheet1!B14))</f>
        <v/>
      </c>
      <c r="H4" s="41" t="str">
        <f>IF(Sheet1!J14="","",IF(VLOOKUP(Sheet1!J14,Sheet2!$A$2:$C$44,3,FALSE)&gt;=71,VLOOKUP(Sheet1!J14,Sheet2!$A$2:$C$44,2,FALSE)&amp;TEXT(Sheet1!L14,"00")&amp;TEXT(Sheet1!M14,"00"),VLOOKUP(Sheet1!J14,Sheet2!$A$2:$C$44,2,FALSE)&amp;TEXT(Sheet1!K14,"00")&amp;TEXT(Sheet1!L14,"00")&amp;IF(Sheet1!N14="手",TEXT(Sheet1!M14,"0"),TEXT(Sheet1!M14,"00"))))</f>
        <v/>
      </c>
      <c r="I4" s="41" t="str">
        <f>IF(Sheet1!O14="","",IF(VLOOKUP(Sheet1!O14,Sheet2!$A$2:$C$44,3,FALSE)&gt;=71,VLOOKUP(Sheet1!O14,Sheet2!$A$2:$C$44,2,FALSE)&amp;TEXT(Sheet1!Q14,"00")&amp;TEXT(Sheet1!R14,"00"),VLOOKUP(Sheet1!O14,Sheet2!$A$2:$C$44,2,FALSE)&amp;TEXT(Sheet1!P14,"00")&amp;TEXT(Sheet1!Q14,"00")&amp;IF(Sheet1!S14="手",TEXT(Sheet1!R14,"0"),TEXT(Sheet1!R14,"00"))))</f>
        <v/>
      </c>
      <c r="J4" s="41" t="str">
        <f>IF(Sheet1!T14="","",IF(VLOOKUP(Sheet1!T14,Sheet2!$A$2:$C$44,3,FALSE)&gt;=71,VLOOKUP(Sheet1!T14,Sheet2!$A$2:$C$44,2,FALSE)&amp;TEXT(Sheet1!V14,"00")&amp;TEXT(Sheet1!W14,"00"),VLOOKUP(Sheet1!T14,Sheet2!$A$2:$C$44,2,FALSE)&amp;TEXT(Sheet1!U14,"00")&amp;TEXT(Sheet1!V14,"00")&amp;IF(Sheet1!X14="手",TEXT(Sheet1!W14,"0"),TEXT(Sheet1!W14,"00"))))</f>
        <v/>
      </c>
    </row>
    <row r="5" spans="1:10" s="41" customFormat="1">
      <c r="A5" s="41" t="str">
        <f t="shared" si="0"/>
        <v/>
      </c>
      <c r="B5" s="41" t="str">
        <f>ASC(IF(Sheet1!C15="","",IF(LEN(Sheet1!C15)+LEN(Sheet1!D15)=2,Sheet1!C15&amp;"      "&amp;Sheet1!D15&amp;"("&amp;Sheet1!G15&amp;")",IF(LEN(Sheet1!C15)+LEN(Sheet1!D15)=3,Sheet1!C15&amp;"    "&amp;Sheet1!D15&amp;"("&amp;Sheet1!G15&amp;")",IF(LEN(Sheet1!C15)+LEN(Sheet1!D15)=4,Sheet1!C15&amp;"  "&amp;Sheet1!D15&amp;"("&amp;Sheet1!G15&amp;")",IF(LEN(Sheet1!C15)+LEN(Sheet1!D15)&gt;=5,Sheet1!C15&amp;Sheet1!D15&amp;"("&amp;Sheet1!G15&amp;")",""))))))</f>
        <v/>
      </c>
      <c r="C5" s="41" t="str">
        <f>ASC(IF(Sheet1!E15="","",Sheet1!E15&amp;" "&amp;Sheet1!F15))</f>
        <v/>
      </c>
      <c r="D5" s="41" t="str">
        <f>IF(Sheet1!H15="","",IF(Sheet1!H15="女",2,1))</f>
        <v/>
      </c>
      <c r="E5" s="41" t="str">
        <f>IF(Sheet1!I15="","",VLOOKUP(Sheet1!I15,Sheet2!$F$2:$G$50,2,FALSE))</f>
        <v/>
      </c>
      <c r="F5" s="41" t="str">
        <f>IF(B5="","",IF(Sheet1!$D$4="",Sheet1!$D$5,VALUE(Sheet1!$D$4)))</f>
        <v/>
      </c>
      <c r="G5" s="41" t="str">
        <f>IF(Sheet1!B15="","",VALUE(Sheet1!B15))</f>
        <v/>
      </c>
      <c r="H5" s="41" t="str">
        <f>IF(Sheet1!J15="","",IF(VLOOKUP(Sheet1!J15,Sheet2!$A$2:$C$44,3,FALSE)&gt;=71,VLOOKUP(Sheet1!J15,Sheet2!$A$2:$C$44,2,FALSE)&amp;TEXT(Sheet1!L15,"00")&amp;TEXT(Sheet1!M15,"00"),VLOOKUP(Sheet1!J15,Sheet2!$A$2:$C$44,2,FALSE)&amp;TEXT(Sheet1!K15,"00")&amp;TEXT(Sheet1!L15,"00")&amp;IF(Sheet1!N15="手",TEXT(Sheet1!M15,"0"),TEXT(Sheet1!M15,"00"))))</f>
        <v/>
      </c>
      <c r="I5" s="41" t="str">
        <f>IF(Sheet1!O15="","",IF(VLOOKUP(Sheet1!O15,Sheet2!$A$2:$C$44,3,FALSE)&gt;=71,VLOOKUP(Sheet1!O15,Sheet2!$A$2:$C$44,2,FALSE)&amp;TEXT(Sheet1!Q15,"00")&amp;TEXT(Sheet1!R15,"00"),VLOOKUP(Sheet1!O15,Sheet2!$A$2:$C$44,2,FALSE)&amp;TEXT(Sheet1!P15,"00")&amp;TEXT(Sheet1!Q15,"00")&amp;IF(Sheet1!S15="手",TEXT(Sheet1!R15,"0"),TEXT(Sheet1!R15,"00"))))</f>
        <v/>
      </c>
      <c r="J5" s="41" t="str">
        <f>IF(Sheet1!T15="","",IF(VLOOKUP(Sheet1!T15,Sheet2!$A$2:$C$44,3,FALSE)&gt;=71,VLOOKUP(Sheet1!T15,Sheet2!$A$2:$C$44,2,FALSE)&amp;TEXT(Sheet1!V15,"00")&amp;TEXT(Sheet1!W15,"00"),VLOOKUP(Sheet1!T15,Sheet2!$A$2:$C$44,2,FALSE)&amp;TEXT(Sheet1!U15,"00")&amp;TEXT(Sheet1!V15,"00")&amp;IF(Sheet1!X15="手",TEXT(Sheet1!W15,"0"),TEXT(Sheet1!W15,"00"))))</f>
        <v/>
      </c>
    </row>
    <row r="6" spans="1:10" s="41" customFormat="1">
      <c r="A6" s="41" t="str">
        <f t="shared" si="0"/>
        <v/>
      </c>
      <c r="B6" s="41" t="str">
        <f>ASC(IF(Sheet1!C16="","",IF(LEN(Sheet1!C16)+LEN(Sheet1!D16)=2,Sheet1!C16&amp;"      "&amp;Sheet1!D16&amp;"("&amp;Sheet1!G16&amp;")",IF(LEN(Sheet1!C16)+LEN(Sheet1!D16)=3,Sheet1!C16&amp;"    "&amp;Sheet1!D16&amp;"("&amp;Sheet1!G16&amp;")",IF(LEN(Sheet1!C16)+LEN(Sheet1!D16)=4,Sheet1!C16&amp;"  "&amp;Sheet1!D16&amp;"("&amp;Sheet1!G16&amp;")",IF(LEN(Sheet1!C16)+LEN(Sheet1!D16)&gt;=5,Sheet1!C16&amp;Sheet1!D16&amp;"("&amp;Sheet1!G16&amp;")",""))))))</f>
        <v/>
      </c>
      <c r="C6" s="41" t="str">
        <f>ASC(IF(Sheet1!E16="","",Sheet1!E16&amp;" "&amp;Sheet1!F16))</f>
        <v/>
      </c>
      <c r="D6" s="41" t="str">
        <f>IF(Sheet1!H16="","",IF(Sheet1!H16="女",2,1))</f>
        <v/>
      </c>
      <c r="E6" s="41" t="str">
        <f>IF(Sheet1!I16="","",VLOOKUP(Sheet1!I16,Sheet2!$F$2:$G$50,2,FALSE))</f>
        <v/>
      </c>
      <c r="F6" s="41" t="str">
        <f>IF(B6="","",IF(Sheet1!$D$4="",Sheet1!$D$5,VALUE(Sheet1!$D$4)))</f>
        <v/>
      </c>
      <c r="G6" s="41" t="str">
        <f>IF(Sheet1!B16="","",VALUE(Sheet1!B16))</f>
        <v/>
      </c>
      <c r="H6" s="41" t="str">
        <f>IF(Sheet1!J16="","",IF(VLOOKUP(Sheet1!J16,Sheet2!$A$2:$C$44,3,FALSE)&gt;=71,VLOOKUP(Sheet1!J16,Sheet2!$A$2:$C$44,2,FALSE)&amp;TEXT(Sheet1!L16,"00")&amp;TEXT(Sheet1!M16,"00"),VLOOKUP(Sheet1!J16,Sheet2!$A$2:$C$44,2,FALSE)&amp;TEXT(Sheet1!K16,"00")&amp;TEXT(Sheet1!L16,"00")&amp;IF(Sheet1!N16="手",TEXT(Sheet1!M16,"0"),TEXT(Sheet1!M16,"00"))))</f>
        <v/>
      </c>
      <c r="I6" s="41" t="str">
        <f>IF(Sheet1!O16="","",IF(VLOOKUP(Sheet1!O16,Sheet2!$A$2:$C$44,3,FALSE)&gt;=71,VLOOKUP(Sheet1!O16,Sheet2!$A$2:$C$44,2,FALSE)&amp;TEXT(Sheet1!Q16,"00")&amp;TEXT(Sheet1!R16,"00"),VLOOKUP(Sheet1!O16,Sheet2!$A$2:$C$44,2,FALSE)&amp;TEXT(Sheet1!P16,"00")&amp;TEXT(Sheet1!Q16,"00")&amp;IF(Sheet1!S16="手",TEXT(Sheet1!R16,"0"),TEXT(Sheet1!R16,"00"))))</f>
        <v/>
      </c>
      <c r="J6" s="41" t="str">
        <f>IF(Sheet1!T16="","",IF(VLOOKUP(Sheet1!T16,Sheet2!$A$2:$C$44,3,FALSE)&gt;=71,VLOOKUP(Sheet1!T16,Sheet2!$A$2:$C$44,2,FALSE)&amp;TEXT(Sheet1!V16,"00")&amp;TEXT(Sheet1!W16,"00"),VLOOKUP(Sheet1!T16,Sheet2!$A$2:$C$44,2,FALSE)&amp;TEXT(Sheet1!U16,"00")&amp;TEXT(Sheet1!V16,"00")&amp;IF(Sheet1!X16="手",TEXT(Sheet1!W16,"0"),TEXT(Sheet1!W16,"00"))))</f>
        <v/>
      </c>
    </row>
    <row r="7" spans="1:10" s="41" customFormat="1">
      <c r="A7" s="41" t="str">
        <f t="shared" si="0"/>
        <v/>
      </c>
      <c r="B7" s="41" t="str">
        <f>ASC(IF(Sheet1!C17="","",IF(LEN(Sheet1!C17)+LEN(Sheet1!D17)=2,Sheet1!C17&amp;"      "&amp;Sheet1!D17&amp;"("&amp;Sheet1!G17&amp;")",IF(LEN(Sheet1!C17)+LEN(Sheet1!D17)=3,Sheet1!C17&amp;"    "&amp;Sheet1!D17&amp;"("&amp;Sheet1!G17&amp;")",IF(LEN(Sheet1!C17)+LEN(Sheet1!D17)=4,Sheet1!C17&amp;"  "&amp;Sheet1!D17&amp;"("&amp;Sheet1!G17&amp;")",IF(LEN(Sheet1!C17)+LEN(Sheet1!D17)&gt;=5,Sheet1!C17&amp;Sheet1!D17&amp;"("&amp;Sheet1!G17&amp;")",""))))))</f>
        <v/>
      </c>
      <c r="C7" s="41" t="str">
        <f>ASC(IF(Sheet1!E17="","",Sheet1!E17&amp;" "&amp;Sheet1!F17))</f>
        <v/>
      </c>
      <c r="D7" s="41" t="str">
        <f>IF(Sheet1!H17="","",IF(Sheet1!H17="女",2,1))</f>
        <v/>
      </c>
      <c r="E7" s="41" t="str">
        <f>IF(Sheet1!I17="","",VLOOKUP(Sheet1!I17,Sheet2!$F$2:$G$50,2,FALSE))</f>
        <v/>
      </c>
      <c r="F7" s="41" t="str">
        <f>IF(B7="","",IF(Sheet1!$D$4="",Sheet1!$D$5,VALUE(Sheet1!$D$4)))</f>
        <v/>
      </c>
      <c r="G7" s="41" t="str">
        <f>IF(Sheet1!B17="","",VALUE(Sheet1!B17))</f>
        <v/>
      </c>
      <c r="H7" s="41" t="str">
        <f>IF(Sheet1!J17="","",IF(VLOOKUP(Sheet1!J17,Sheet2!$A$2:$C$44,3,FALSE)&gt;=71,VLOOKUP(Sheet1!J17,Sheet2!$A$2:$C$44,2,FALSE)&amp;TEXT(Sheet1!L17,"00")&amp;TEXT(Sheet1!M17,"00"),VLOOKUP(Sheet1!J17,Sheet2!$A$2:$C$44,2,FALSE)&amp;TEXT(Sheet1!K17,"00")&amp;TEXT(Sheet1!L17,"00")&amp;IF(Sheet1!N17="手",TEXT(Sheet1!M17,"0"),TEXT(Sheet1!M17,"00"))))</f>
        <v/>
      </c>
      <c r="I7" s="41" t="str">
        <f>IF(Sheet1!O17="","",IF(VLOOKUP(Sheet1!O17,Sheet2!$A$2:$C$44,3,FALSE)&gt;=71,VLOOKUP(Sheet1!O17,Sheet2!$A$2:$C$44,2,FALSE)&amp;TEXT(Sheet1!Q17,"00")&amp;TEXT(Sheet1!R17,"00"),VLOOKUP(Sheet1!O17,Sheet2!$A$2:$C$44,2,FALSE)&amp;TEXT(Sheet1!P17,"00")&amp;TEXT(Sheet1!Q17,"00")&amp;IF(Sheet1!S17="手",TEXT(Sheet1!R17,"0"),TEXT(Sheet1!R17,"00"))))</f>
        <v/>
      </c>
      <c r="J7" s="41" t="str">
        <f>IF(Sheet1!T17="","",IF(VLOOKUP(Sheet1!T17,Sheet2!$A$2:$C$44,3,FALSE)&gt;=71,VLOOKUP(Sheet1!T17,Sheet2!$A$2:$C$44,2,FALSE)&amp;TEXT(Sheet1!V17,"00")&amp;TEXT(Sheet1!W17,"00"),VLOOKUP(Sheet1!T17,Sheet2!$A$2:$C$44,2,FALSE)&amp;TEXT(Sheet1!U17,"00")&amp;TEXT(Sheet1!V17,"00")&amp;IF(Sheet1!X17="手",TEXT(Sheet1!W17,"0"),TEXT(Sheet1!W17,"00"))))</f>
        <v/>
      </c>
    </row>
    <row r="8" spans="1:10" s="41" customFormat="1">
      <c r="A8" s="41" t="str">
        <f t="shared" si="0"/>
        <v/>
      </c>
      <c r="B8" s="41" t="str">
        <f>ASC(IF(Sheet1!C18="","",IF(LEN(Sheet1!C18)+LEN(Sheet1!D18)=2,Sheet1!C18&amp;"      "&amp;Sheet1!D18&amp;"("&amp;Sheet1!G18&amp;")",IF(LEN(Sheet1!C18)+LEN(Sheet1!D18)=3,Sheet1!C18&amp;"    "&amp;Sheet1!D18&amp;"("&amp;Sheet1!G18&amp;")",IF(LEN(Sheet1!C18)+LEN(Sheet1!D18)=4,Sheet1!C18&amp;"  "&amp;Sheet1!D18&amp;"("&amp;Sheet1!G18&amp;")",IF(LEN(Sheet1!C18)+LEN(Sheet1!D18)&gt;=5,Sheet1!C18&amp;Sheet1!D18&amp;"("&amp;Sheet1!G18&amp;")",""))))))</f>
        <v/>
      </c>
      <c r="C8" s="41" t="str">
        <f>ASC(IF(Sheet1!E18="","",Sheet1!E18&amp;" "&amp;Sheet1!F18))</f>
        <v/>
      </c>
      <c r="D8" s="41" t="str">
        <f>IF(Sheet1!H18="","",IF(Sheet1!H18="女",2,1))</f>
        <v/>
      </c>
      <c r="E8" s="41" t="str">
        <f>IF(Sheet1!I18="","",VLOOKUP(Sheet1!I18,Sheet2!$F$2:$G$50,2,FALSE))</f>
        <v/>
      </c>
      <c r="F8" s="41" t="str">
        <f>IF(B8="","",IF(Sheet1!$D$4="",Sheet1!$D$5,VALUE(Sheet1!$D$4)))</f>
        <v/>
      </c>
      <c r="G8" s="41" t="str">
        <f>IF(Sheet1!B18="","",VALUE(Sheet1!B18))</f>
        <v/>
      </c>
      <c r="H8" s="41" t="str">
        <f>IF(Sheet1!J18="","",IF(VLOOKUP(Sheet1!J18,Sheet2!$A$2:$C$44,3,FALSE)&gt;=71,VLOOKUP(Sheet1!J18,Sheet2!$A$2:$C$44,2,FALSE)&amp;TEXT(Sheet1!L18,"00")&amp;TEXT(Sheet1!M18,"00"),VLOOKUP(Sheet1!J18,Sheet2!$A$2:$C$44,2,FALSE)&amp;TEXT(Sheet1!K18,"00")&amp;TEXT(Sheet1!L18,"00")&amp;IF(Sheet1!N18="手",TEXT(Sheet1!M18,"0"),TEXT(Sheet1!M18,"00"))))</f>
        <v/>
      </c>
      <c r="I8" s="41" t="str">
        <f>IF(Sheet1!O18="","",IF(VLOOKUP(Sheet1!O18,Sheet2!$A$2:$C$44,3,FALSE)&gt;=71,VLOOKUP(Sheet1!O18,Sheet2!$A$2:$C$44,2,FALSE)&amp;TEXT(Sheet1!Q18,"00")&amp;TEXT(Sheet1!R18,"00"),VLOOKUP(Sheet1!O18,Sheet2!$A$2:$C$44,2,FALSE)&amp;TEXT(Sheet1!P18,"00")&amp;TEXT(Sheet1!Q18,"00")&amp;IF(Sheet1!S18="手",TEXT(Sheet1!R18,"0"),TEXT(Sheet1!R18,"00"))))</f>
        <v/>
      </c>
      <c r="J8" s="41" t="str">
        <f>IF(Sheet1!T18="","",IF(VLOOKUP(Sheet1!T18,Sheet2!$A$2:$C$44,3,FALSE)&gt;=71,VLOOKUP(Sheet1!T18,Sheet2!$A$2:$C$44,2,FALSE)&amp;TEXT(Sheet1!V18,"00")&amp;TEXT(Sheet1!W18,"00"),VLOOKUP(Sheet1!T18,Sheet2!$A$2:$C$44,2,FALSE)&amp;TEXT(Sheet1!U18,"00")&amp;TEXT(Sheet1!V18,"00")&amp;IF(Sheet1!X18="手",TEXT(Sheet1!W18,"0"),TEXT(Sheet1!W18,"00"))))</f>
        <v/>
      </c>
    </row>
    <row r="9" spans="1:10" s="41" customFormat="1">
      <c r="A9" s="41" t="str">
        <f t="shared" si="0"/>
        <v/>
      </c>
      <c r="B9" s="41" t="str">
        <f>ASC(IF(Sheet1!C19="","",IF(LEN(Sheet1!C19)+LEN(Sheet1!D19)=2,Sheet1!C19&amp;"      "&amp;Sheet1!D19&amp;"("&amp;Sheet1!G19&amp;")",IF(LEN(Sheet1!C19)+LEN(Sheet1!D19)=3,Sheet1!C19&amp;"    "&amp;Sheet1!D19&amp;"("&amp;Sheet1!G19&amp;")",IF(LEN(Sheet1!C19)+LEN(Sheet1!D19)=4,Sheet1!C19&amp;"  "&amp;Sheet1!D19&amp;"("&amp;Sheet1!G19&amp;")",IF(LEN(Sheet1!C19)+LEN(Sheet1!D19)&gt;=5,Sheet1!C19&amp;Sheet1!D19&amp;"("&amp;Sheet1!G19&amp;")",""))))))</f>
        <v/>
      </c>
      <c r="C9" s="41" t="str">
        <f>ASC(IF(Sheet1!E19="","",Sheet1!E19&amp;" "&amp;Sheet1!F19))</f>
        <v/>
      </c>
      <c r="D9" s="41" t="str">
        <f>IF(Sheet1!H19="","",IF(Sheet1!H19="女",2,1))</f>
        <v/>
      </c>
      <c r="E9" s="41" t="str">
        <f>IF(Sheet1!I19="","",VLOOKUP(Sheet1!I19,Sheet2!$F$2:$G$50,2,FALSE))</f>
        <v/>
      </c>
      <c r="F9" s="41" t="str">
        <f>IF(B9="","",IF(Sheet1!$D$4="",Sheet1!$D$5,VALUE(Sheet1!$D$4)))</f>
        <v/>
      </c>
      <c r="G9" s="41" t="str">
        <f>IF(Sheet1!B19="","",VALUE(Sheet1!B19))</f>
        <v/>
      </c>
      <c r="H9" s="41" t="str">
        <f>IF(Sheet1!J19="","",IF(VLOOKUP(Sheet1!J19,Sheet2!$A$2:$C$44,3,FALSE)&gt;=71,VLOOKUP(Sheet1!J19,Sheet2!$A$2:$C$44,2,FALSE)&amp;TEXT(Sheet1!L19,"00")&amp;TEXT(Sheet1!M19,"00"),VLOOKUP(Sheet1!J19,Sheet2!$A$2:$C$44,2,FALSE)&amp;TEXT(Sheet1!K19,"00")&amp;TEXT(Sheet1!L19,"00")&amp;IF(Sheet1!N19="手",TEXT(Sheet1!M19,"0"),TEXT(Sheet1!M19,"00"))))</f>
        <v/>
      </c>
      <c r="I9" s="41" t="str">
        <f>IF(Sheet1!O19="","",IF(VLOOKUP(Sheet1!O19,Sheet2!$A$2:$C$44,3,FALSE)&gt;=71,VLOOKUP(Sheet1!O19,Sheet2!$A$2:$C$44,2,FALSE)&amp;TEXT(Sheet1!Q19,"00")&amp;TEXT(Sheet1!R19,"00"),VLOOKUP(Sheet1!O19,Sheet2!$A$2:$C$44,2,FALSE)&amp;TEXT(Sheet1!P19,"00")&amp;TEXT(Sheet1!Q19,"00")&amp;IF(Sheet1!S19="手",TEXT(Sheet1!R19,"0"),TEXT(Sheet1!R19,"00"))))</f>
        <v/>
      </c>
      <c r="J9" s="41" t="str">
        <f>IF(Sheet1!T19="","",IF(VLOOKUP(Sheet1!T19,Sheet2!$A$2:$C$44,3,FALSE)&gt;=71,VLOOKUP(Sheet1!T19,Sheet2!$A$2:$C$44,2,FALSE)&amp;TEXT(Sheet1!V19,"00")&amp;TEXT(Sheet1!W19,"00"),VLOOKUP(Sheet1!T19,Sheet2!$A$2:$C$44,2,FALSE)&amp;TEXT(Sheet1!U19,"00")&amp;TEXT(Sheet1!V19,"00")&amp;IF(Sheet1!X19="手",TEXT(Sheet1!W19,"0"),TEXT(Sheet1!W19,"00"))))</f>
        <v/>
      </c>
    </row>
    <row r="10" spans="1:10" s="41" customFormat="1">
      <c r="A10" s="41" t="str">
        <f t="shared" si="0"/>
        <v/>
      </c>
      <c r="B10" s="41" t="str">
        <f>ASC(IF(Sheet1!C20="","",IF(LEN(Sheet1!C20)+LEN(Sheet1!D20)=2,Sheet1!C20&amp;"      "&amp;Sheet1!D20&amp;"("&amp;Sheet1!G20&amp;")",IF(LEN(Sheet1!C20)+LEN(Sheet1!D20)=3,Sheet1!C20&amp;"    "&amp;Sheet1!D20&amp;"("&amp;Sheet1!G20&amp;")",IF(LEN(Sheet1!C20)+LEN(Sheet1!D20)=4,Sheet1!C20&amp;"  "&amp;Sheet1!D20&amp;"("&amp;Sheet1!G20&amp;")",IF(LEN(Sheet1!C20)+LEN(Sheet1!D20)&gt;=5,Sheet1!C20&amp;Sheet1!D20&amp;"("&amp;Sheet1!G20&amp;")",""))))))</f>
        <v/>
      </c>
      <c r="C10" s="41" t="str">
        <f>ASC(IF(Sheet1!E20="","",Sheet1!E20&amp;" "&amp;Sheet1!F20))</f>
        <v/>
      </c>
      <c r="D10" s="41" t="str">
        <f>IF(Sheet1!H20="","",IF(Sheet1!H20="女",2,1))</f>
        <v/>
      </c>
      <c r="E10" s="41" t="str">
        <f>IF(Sheet1!I20="","",VLOOKUP(Sheet1!I20,Sheet2!$F$2:$G$50,2,FALSE))</f>
        <v/>
      </c>
      <c r="F10" s="41" t="str">
        <f>IF(B10="","",IF(Sheet1!$D$4="",Sheet1!$D$5,VALUE(Sheet1!$D$4)))</f>
        <v/>
      </c>
      <c r="G10" s="41" t="str">
        <f>IF(Sheet1!B20="","",VALUE(Sheet1!B20))</f>
        <v/>
      </c>
      <c r="H10" s="41" t="str">
        <f>IF(Sheet1!J20="","",IF(VLOOKUP(Sheet1!J20,Sheet2!$A$2:$C$44,3,FALSE)&gt;=71,VLOOKUP(Sheet1!J20,Sheet2!$A$2:$C$44,2,FALSE)&amp;TEXT(Sheet1!L20,"00")&amp;TEXT(Sheet1!M20,"00"),VLOOKUP(Sheet1!J20,Sheet2!$A$2:$C$44,2,FALSE)&amp;TEXT(Sheet1!K20,"00")&amp;TEXT(Sheet1!L20,"00")&amp;IF(Sheet1!N20="手",TEXT(Sheet1!M20,"0"),TEXT(Sheet1!M20,"00"))))</f>
        <v/>
      </c>
      <c r="I10" s="41" t="str">
        <f>IF(Sheet1!O20="","",IF(VLOOKUP(Sheet1!O20,Sheet2!$A$2:$C$44,3,FALSE)&gt;=71,VLOOKUP(Sheet1!O20,Sheet2!$A$2:$C$44,2,FALSE)&amp;TEXT(Sheet1!Q20,"00")&amp;TEXT(Sheet1!R20,"00"),VLOOKUP(Sheet1!O20,Sheet2!$A$2:$C$44,2,FALSE)&amp;TEXT(Sheet1!P20,"00")&amp;TEXT(Sheet1!Q20,"00")&amp;IF(Sheet1!S20="手",TEXT(Sheet1!R20,"0"),TEXT(Sheet1!R20,"00"))))</f>
        <v/>
      </c>
      <c r="J10" s="41" t="str">
        <f>IF(Sheet1!T20="","",IF(VLOOKUP(Sheet1!T20,Sheet2!$A$2:$C$44,3,FALSE)&gt;=71,VLOOKUP(Sheet1!T20,Sheet2!$A$2:$C$44,2,FALSE)&amp;TEXT(Sheet1!V20,"00")&amp;TEXT(Sheet1!W20,"00"),VLOOKUP(Sheet1!T20,Sheet2!$A$2:$C$44,2,FALSE)&amp;TEXT(Sheet1!U20,"00")&amp;TEXT(Sheet1!V20,"00")&amp;IF(Sheet1!X20="手",TEXT(Sheet1!W20,"0"),TEXT(Sheet1!W20,"00"))))</f>
        <v/>
      </c>
    </row>
    <row r="11" spans="1:10" s="41" customFormat="1">
      <c r="A11" s="41" t="str">
        <f t="shared" si="0"/>
        <v/>
      </c>
      <c r="B11" s="41" t="str">
        <f>ASC(IF(Sheet1!C21="","",IF(LEN(Sheet1!C21)+LEN(Sheet1!D21)=2,Sheet1!C21&amp;"      "&amp;Sheet1!D21&amp;"("&amp;Sheet1!G21&amp;")",IF(LEN(Sheet1!C21)+LEN(Sheet1!D21)=3,Sheet1!C21&amp;"    "&amp;Sheet1!D21&amp;"("&amp;Sheet1!G21&amp;")",IF(LEN(Sheet1!C21)+LEN(Sheet1!D21)=4,Sheet1!C21&amp;"  "&amp;Sheet1!D21&amp;"("&amp;Sheet1!G21&amp;")",IF(LEN(Sheet1!C21)+LEN(Sheet1!D21)&gt;=5,Sheet1!C21&amp;Sheet1!D21&amp;"("&amp;Sheet1!G21&amp;")",""))))))</f>
        <v/>
      </c>
      <c r="C11" s="41" t="str">
        <f>ASC(IF(Sheet1!E21="","",Sheet1!E21&amp;" "&amp;Sheet1!F21))</f>
        <v/>
      </c>
      <c r="D11" s="41" t="str">
        <f>IF(Sheet1!H21="","",IF(Sheet1!H21="女",2,1))</f>
        <v/>
      </c>
      <c r="E11" s="41" t="str">
        <f>IF(Sheet1!I21="","",VLOOKUP(Sheet1!I21,Sheet2!$F$2:$G$50,2,FALSE))</f>
        <v/>
      </c>
      <c r="F11" s="41" t="str">
        <f>IF(B11="","",IF(Sheet1!$D$4="",Sheet1!$D$5,VALUE(Sheet1!$D$4)))</f>
        <v/>
      </c>
      <c r="G11" s="41" t="str">
        <f>IF(Sheet1!B21="","",VALUE(Sheet1!B21))</f>
        <v/>
      </c>
      <c r="H11" s="41" t="str">
        <f>IF(Sheet1!J21="","",IF(VLOOKUP(Sheet1!J21,Sheet2!$A$2:$C$44,3,FALSE)&gt;=71,VLOOKUP(Sheet1!J21,Sheet2!$A$2:$C$44,2,FALSE)&amp;TEXT(Sheet1!L21,"00")&amp;TEXT(Sheet1!M21,"00"),VLOOKUP(Sheet1!J21,Sheet2!$A$2:$C$44,2,FALSE)&amp;TEXT(Sheet1!K21,"00")&amp;TEXT(Sheet1!L21,"00")&amp;IF(Sheet1!N21="手",TEXT(Sheet1!M21,"0"),TEXT(Sheet1!M21,"00"))))</f>
        <v/>
      </c>
      <c r="I11" s="41" t="str">
        <f>IF(Sheet1!O21="","",IF(VLOOKUP(Sheet1!O21,Sheet2!$A$2:$C$44,3,FALSE)&gt;=71,VLOOKUP(Sheet1!O21,Sheet2!$A$2:$C$44,2,FALSE)&amp;TEXT(Sheet1!Q21,"00")&amp;TEXT(Sheet1!R21,"00"),VLOOKUP(Sheet1!O21,Sheet2!$A$2:$C$44,2,FALSE)&amp;TEXT(Sheet1!P21,"00")&amp;TEXT(Sheet1!Q21,"00")&amp;IF(Sheet1!S21="手",TEXT(Sheet1!R21,"0"),TEXT(Sheet1!R21,"00"))))</f>
        <v/>
      </c>
      <c r="J11" s="41" t="str">
        <f>IF(Sheet1!T21="","",IF(VLOOKUP(Sheet1!T21,Sheet2!$A$2:$C$44,3,FALSE)&gt;=71,VLOOKUP(Sheet1!T21,Sheet2!$A$2:$C$44,2,FALSE)&amp;TEXT(Sheet1!V21,"00")&amp;TEXT(Sheet1!W21,"00"),VLOOKUP(Sheet1!T21,Sheet2!$A$2:$C$44,2,FALSE)&amp;TEXT(Sheet1!U21,"00")&amp;TEXT(Sheet1!V21,"00")&amp;IF(Sheet1!X21="手",TEXT(Sheet1!W21,"0"),TEXT(Sheet1!W21,"00"))))</f>
        <v/>
      </c>
    </row>
    <row r="12" spans="1:10" s="41" customFormat="1">
      <c r="A12" s="41" t="str">
        <f t="shared" si="0"/>
        <v/>
      </c>
      <c r="B12" s="41" t="str">
        <f>ASC(IF(Sheet1!C22="","",IF(LEN(Sheet1!C22)+LEN(Sheet1!D22)=2,Sheet1!C22&amp;"      "&amp;Sheet1!D22&amp;"("&amp;Sheet1!G22&amp;")",IF(LEN(Sheet1!C22)+LEN(Sheet1!D22)=3,Sheet1!C22&amp;"    "&amp;Sheet1!D22&amp;"("&amp;Sheet1!G22&amp;")",IF(LEN(Sheet1!C22)+LEN(Sheet1!D22)=4,Sheet1!C22&amp;"  "&amp;Sheet1!D22&amp;"("&amp;Sheet1!G22&amp;")",IF(LEN(Sheet1!C22)+LEN(Sheet1!D22)&gt;=5,Sheet1!C22&amp;Sheet1!D22&amp;"("&amp;Sheet1!G22&amp;")",""))))))</f>
        <v/>
      </c>
      <c r="C12" s="41" t="str">
        <f>ASC(IF(Sheet1!E22="","",Sheet1!E22&amp;" "&amp;Sheet1!F22))</f>
        <v/>
      </c>
      <c r="D12" s="41" t="str">
        <f>IF(Sheet1!H22="","",IF(Sheet1!H22="女",2,1))</f>
        <v/>
      </c>
      <c r="E12" s="41" t="str">
        <f>IF(Sheet1!I22="","",VLOOKUP(Sheet1!I22,Sheet2!$F$2:$G$50,2,FALSE))</f>
        <v/>
      </c>
      <c r="F12" s="41" t="str">
        <f>IF(B12="","",IF(Sheet1!$D$4="",Sheet1!$D$5,VALUE(Sheet1!$D$4)))</f>
        <v/>
      </c>
      <c r="G12" s="41" t="str">
        <f>IF(Sheet1!B22="","",VALUE(Sheet1!B22))</f>
        <v/>
      </c>
      <c r="H12" s="41" t="str">
        <f>IF(Sheet1!J22="","",IF(VLOOKUP(Sheet1!J22,Sheet2!$A$2:$C$44,3,FALSE)&gt;=71,VLOOKUP(Sheet1!J22,Sheet2!$A$2:$C$44,2,FALSE)&amp;TEXT(Sheet1!L22,"00")&amp;TEXT(Sheet1!M22,"00"),VLOOKUP(Sheet1!J22,Sheet2!$A$2:$C$44,2,FALSE)&amp;TEXT(Sheet1!K22,"00")&amp;TEXT(Sheet1!L22,"00")&amp;IF(Sheet1!N22="手",TEXT(Sheet1!M22,"0"),TEXT(Sheet1!M22,"00"))))</f>
        <v/>
      </c>
      <c r="I12" s="41" t="str">
        <f>IF(Sheet1!O22="","",IF(VLOOKUP(Sheet1!O22,Sheet2!$A$2:$C$44,3,FALSE)&gt;=71,VLOOKUP(Sheet1!O22,Sheet2!$A$2:$C$44,2,FALSE)&amp;TEXT(Sheet1!Q22,"00")&amp;TEXT(Sheet1!R22,"00"),VLOOKUP(Sheet1!O22,Sheet2!$A$2:$C$44,2,FALSE)&amp;TEXT(Sheet1!P22,"00")&amp;TEXT(Sheet1!Q22,"00")&amp;IF(Sheet1!S22="手",TEXT(Sheet1!R22,"0"),TEXT(Sheet1!R22,"00"))))</f>
        <v/>
      </c>
      <c r="J12" s="41" t="str">
        <f>IF(Sheet1!T22="","",IF(VLOOKUP(Sheet1!T22,Sheet2!$A$2:$C$44,3,FALSE)&gt;=71,VLOOKUP(Sheet1!T22,Sheet2!$A$2:$C$44,2,FALSE)&amp;TEXT(Sheet1!V22,"00")&amp;TEXT(Sheet1!W22,"00"),VLOOKUP(Sheet1!T22,Sheet2!$A$2:$C$44,2,FALSE)&amp;TEXT(Sheet1!U22,"00")&amp;TEXT(Sheet1!V22,"00")&amp;IF(Sheet1!X22="手",TEXT(Sheet1!W22,"0"),TEXT(Sheet1!W22,"00"))))</f>
        <v/>
      </c>
    </row>
    <row r="13" spans="1:10" s="41" customFormat="1">
      <c r="A13" s="41" t="str">
        <f t="shared" si="0"/>
        <v/>
      </c>
      <c r="B13" s="41" t="str">
        <f>ASC(IF(Sheet1!C23="","",IF(LEN(Sheet1!C23)+LEN(Sheet1!D23)=2,Sheet1!C23&amp;"      "&amp;Sheet1!D23&amp;"("&amp;Sheet1!G23&amp;")",IF(LEN(Sheet1!C23)+LEN(Sheet1!D23)=3,Sheet1!C23&amp;"    "&amp;Sheet1!D23&amp;"("&amp;Sheet1!G23&amp;")",IF(LEN(Sheet1!C23)+LEN(Sheet1!D23)=4,Sheet1!C23&amp;"  "&amp;Sheet1!D23&amp;"("&amp;Sheet1!G23&amp;")",IF(LEN(Sheet1!C23)+LEN(Sheet1!D23)&gt;=5,Sheet1!C23&amp;Sheet1!D23&amp;"("&amp;Sheet1!G23&amp;")",""))))))</f>
        <v/>
      </c>
      <c r="C13" s="41" t="str">
        <f>ASC(IF(Sheet1!E23="","",Sheet1!E23&amp;" "&amp;Sheet1!F23))</f>
        <v/>
      </c>
      <c r="D13" s="41" t="str">
        <f>IF(Sheet1!H23="","",IF(Sheet1!H23="女",2,1))</f>
        <v/>
      </c>
      <c r="E13" s="41" t="str">
        <f>IF(Sheet1!I23="","",VLOOKUP(Sheet1!I23,Sheet2!$F$2:$G$50,2,FALSE))</f>
        <v/>
      </c>
      <c r="F13" s="41" t="str">
        <f>IF(B13="","",IF(Sheet1!$D$4="",Sheet1!$D$5,VALUE(Sheet1!$D$4)))</f>
        <v/>
      </c>
      <c r="G13" s="41" t="str">
        <f>IF(Sheet1!B23="","",VALUE(Sheet1!B23))</f>
        <v/>
      </c>
      <c r="H13" s="41" t="str">
        <f>IF(Sheet1!J23="","",IF(VLOOKUP(Sheet1!J23,Sheet2!$A$2:$C$44,3,FALSE)&gt;=71,VLOOKUP(Sheet1!J23,Sheet2!$A$2:$C$44,2,FALSE)&amp;TEXT(Sheet1!L23,"00")&amp;TEXT(Sheet1!M23,"00"),VLOOKUP(Sheet1!J23,Sheet2!$A$2:$C$44,2,FALSE)&amp;TEXT(Sheet1!K23,"00")&amp;TEXT(Sheet1!L23,"00")&amp;IF(Sheet1!N23="手",TEXT(Sheet1!M23,"0"),TEXT(Sheet1!M23,"00"))))</f>
        <v/>
      </c>
      <c r="I13" s="41" t="str">
        <f>IF(Sheet1!O23="","",IF(VLOOKUP(Sheet1!O23,Sheet2!$A$2:$C$44,3,FALSE)&gt;=71,VLOOKUP(Sheet1!O23,Sheet2!$A$2:$C$44,2,FALSE)&amp;TEXT(Sheet1!Q23,"00")&amp;TEXT(Sheet1!R23,"00"),VLOOKUP(Sheet1!O23,Sheet2!$A$2:$C$44,2,FALSE)&amp;TEXT(Sheet1!P23,"00")&amp;TEXT(Sheet1!Q23,"00")&amp;IF(Sheet1!S23="手",TEXT(Sheet1!R23,"0"),TEXT(Sheet1!R23,"00"))))</f>
        <v/>
      </c>
      <c r="J13" s="41" t="str">
        <f>IF(Sheet1!T23="","",IF(VLOOKUP(Sheet1!T23,Sheet2!$A$2:$C$44,3,FALSE)&gt;=71,VLOOKUP(Sheet1!T23,Sheet2!$A$2:$C$44,2,FALSE)&amp;TEXT(Sheet1!V23,"00")&amp;TEXT(Sheet1!W23,"00"),VLOOKUP(Sheet1!T23,Sheet2!$A$2:$C$44,2,FALSE)&amp;TEXT(Sheet1!U23,"00")&amp;TEXT(Sheet1!V23,"00")&amp;IF(Sheet1!X23="手",TEXT(Sheet1!W23,"0"),TEXT(Sheet1!W23,"00"))))</f>
        <v/>
      </c>
    </row>
    <row r="14" spans="1:10" s="41" customFormat="1">
      <c r="A14" s="41" t="str">
        <f t="shared" si="0"/>
        <v/>
      </c>
      <c r="B14" s="41" t="str">
        <f>ASC(IF(Sheet1!C24="","",IF(LEN(Sheet1!C24)+LEN(Sheet1!D24)=2,Sheet1!C24&amp;"      "&amp;Sheet1!D24&amp;"("&amp;Sheet1!G24&amp;")",IF(LEN(Sheet1!C24)+LEN(Sheet1!D24)=3,Sheet1!C24&amp;"    "&amp;Sheet1!D24&amp;"("&amp;Sheet1!G24&amp;")",IF(LEN(Sheet1!C24)+LEN(Sheet1!D24)=4,Sheet1!C24&amp;"  "&amp;Sheet1!D24&amp;"("&amp;Sheet1!G24&amp;")",IF(LEN(Sheet1!C24)+LEN(Sheet1!D24)&gt;=5,Sheet1!C24&amp;Sheet1!D24&amp;"("&amp;Sheet1!G24&amp;")",""))))))</f>
        <v/>
      </c>
      <c r="C14" s="41" t="str">
        <f>ASC(IF(Sheet1!E24="","",Sheet1!E24&amp;" "&amp;Sheet1!F24))</f>
        <v/>
      </c>
      <c r="D14" s="41" t="str">
        <f>IF(Sheet1!H24="","",IF(Sheet1!H24="女",2,1))</f>
        <v/>
      </c>
      <c r="E14" s="41" t="str">
        <f>IF(Sheet1!I24="","",VLOOKUP(Sheet1!I24,Sheet2!$F$2:$G$50,2,FALSE))</f>
        <v/>
      </c>
      <c r="F14" s="41" t="str">
        <f>IF(B14="","",IF(Sheet1!$D$4="",Sheet1!$D$5,VALUE(Sheet1!$D$4)))</f>
        <v/>
      </c>
      <c r="G14" s="41" t="str">
        <f>IF(Sheet1!B24="","",VALUE(Sheet1!B24))</f>
        <v/>
      </c>
      <c r="H14" s="41" t="str">
        <f>IF(Sheet1!J24="","",IF(VLOOKUP(Sheet1!J24,Sheet2!$A$2:$C$44,3,FALSE)&gt;=71,VLOOKUP(Sheet1!J24,Sheet2!$A$2:$C$44,2,FALSE)&amp;TEXT(Sheet1!L24,"00")&amp;TEXT(Sheet1!M24,"00"),VLOOKUP(Sheet1!J24,Sheet2!$A$2:$C$44,2,FALSE)&amp;TEXT(Sheet1!K24,"00")&amp;TEXT(Sheet1!L24,"00")&amp;IF(Sheet1!N24="手",TEXT(Sheet1!M24,"0"),TEXT(Sheet1!M24,"00"))))</f>
        <v/>
      </c>
      <c r="I14" s="41" t="str">
        <f>IF(Sheet1!O24="","",IF(VLOOKUP(Sheet1!O24,Sheet2!$A$2:$C$44,3,FALSE)&gt;=71,VLOOKUP(Sheet1!O24,Sheet2!$A$2:$C$44,2,FALSE)&amp;TEXT(Sheet1!Q24,"00")&amp;TEXT(Sheet1!R24,"00"),VLOOKUP(Sheet1!O24,Sheet2!$A$2:$C$44,2,FALSE)&amp;TEXT(Sheet1!P24,"00")&amp;TEXT(Sheet1!Q24,"00")&amp;IF(Sheet1!S24="手",TEXT(Sheet1!R24,"0"),TEXT(Sheet1!R24,"00"))))</f>
        <v/>
      </c>
      <c r="J14" s="41" t="str">
        <f>IF(Sheet1!T24="","",IF(VLOOKUP(Sheet1!T24,Sheet2!$A$2:$C$44,3,FALSE)&gt;=71,VLOOKUP(Sheet1!T24,Sheet2!$A$2:$C$44,2,FALSE)&amp;TEXT(Sheet1!V24,"00")&amp;TEXT(Sheet1!W24,"00"),VLOOKUP(Sheet1!T24,Sheet2!$A$2:$C$44,2,FALSE)&amp;TEXT(Sheet1!U24,"00")&amp;TEXT(Sheet1!V24,"00")&amp;IF(Sheet1!X24="手",TEXT(Sheet1!W24,"0"),TEXT(Sheet1!W24,"00"))))</f>
        <v/>
      </c>
    </row>
    <row r="15" spans="1:10" s="41" customFormat="1">
      <c r="A15" s="41" t="str">
        <f t="shared" si="0"/>
        <v/>
      </c>
      <c r="B15" s="41" t="str">
        <f>ASC(IF(Sheet1!C25="","",IF(LEN(Sheet1!C25)+LEN(Sheet1!D25)=2,Sheet1!C25&amp;"      "&amp;Sheet1!D25&amp;"("&amp;Sheet1!G25&amp;")",IF(LEN(Sheet1!C25)+LEN(Sheet1!D25)=3,Sheet1!C25&amp;"    "&amp;Sheet1!D25&amp;"("&amp;Sheet1!G25&amp;")",IF(LEN(Sheet1!C25)+LEN(Sheet1!D25)=4,Sheet1!C25&amp;"  "&amp;Sheet1!D25&amp;"("&amp;Sheet1!G25&amp;")",IF(LEN(Sheet1!C25)+LEN(Sheet1!D25)&gt;=5,Sheet1!C25&amp;Sheet1!D25&amp;"("&amp;Sheet1!G25&amp;")",""))))))</f>
        <v/>
      </c>
      <c r="C15" s="41" t="str">
        <f>ASC(IF(Sheet1!E25="","",Sheet1!E25&amp;" "&amp;Sheet1!F25))</f>
        <v/>
      </c>
      <c r="D15" s="41" t="str">
        <f>IF(Sheet1!H25="","",IF(Sheet1!H25="女",2,1))</f>
        <v/>
      </c>
      <c r="E15" s="41" t="str">
        <f>IF(Sheet1!I25="","",VLOOKUP(Sheet1!I25,Sheet2!$F$2:$G$50,2,FALSE))</f>
        <v/>
      </c>
      <c r="F15" s="41" t="str">
        <f>IF(B15="","",IF(Sheet1!$D$4="",Sheet1!$D$5,VALUE(Sheet1!$D$4)))</f>
        <v/>
      </c>
      <c r="G15" s="41" t="str">
        <f>IF(Sheet1!B25="","",VALUE(Sheet1!B25))</f>
        <v/>
      </c>
      <c r="H15" s="41" t="str">
        <f>IF(Sheet1!J25="","",IF(VLOOKUP(Sheet1!J25,Sheet2!$A$2:$C$44,3,FALSE)&gt;=71,VLOOKUP(Sheet1!J25,Sheet2!$A$2:$C$44,2,FALSE)&amp;TEXT(Sheet1!L25,"00")&amp;TEXT(Sheet1!M25,"00"),VLOOKUP(Sheet1!J25,Sheet2!$A$2:$C$44,2,FALSE)&amp;TEXT(Sheet1!K25,"00")&amp;TEXT(Sheet1!L25,"00")&amp;IF(Sheet1!N25="手",TEXT(Sheet1!M25,"0"),TEXT(Sheet1!M25,"00"))))</f>
        <v/>
      </c>
      <c r="I15" s="41" t="str">
        <f>IF(Sheet1!O25="","",IF(VLOOKUP(Sheet1!O25,Sheet2!$A$2:$C$44,3,FALSE)&gt;=71,VLOOKUP(Sheet1!O25,Sheet2!$A$2:$C$44,2,FALSE)&amp;TEXT(Sheet1!Q25,"00")&amp;TEXT(Sheet1!R25,"00"),VLOOKUP(Sheet1!O25,Sheet2!$A$2:$C$44,2,FALSE)&amp;TEXT(Sheet1!P25,"00")&amp;TEXT(Sheet1!Q25,"00")&amp;IF(Sheet1!S25="手",TEXT(Sheet1!R25,"0"),TEXT(Sheet1!R25,"00"))))</f>
        <v/>
      </c>
      <c r="J15" s="41" t="str">
        <f>IF(Sheet1!T25="","",IF(VLOOKUP(Sheet1!T25,Sheet2!$A$2:$C$44,3,FALSE)&gt;=71,VLOOKUP(Sheet1!T25,Sheet2!$A$2:$C$44,2,FALSE)&amp;TEXT(Sheet1!V25,"00")&amp;TEXT(Sheet1!W25,"00"),VLOOKUP(Sheet1!T25,Sheet2!$A$2:$C$44,2,FALSE)&amp;TEXT(Sheet1!U25,"00")&amp;TEXT(Sheet1!V25,"00")&amp;IF(Sheet1!X25="手",TEXT(Sheet1!W25,"0"),TEXT(Sheet1!W25,"00"))))</f>
        <v/>
      </c>
    </row>
    <row r="16" spans="1:10" s="41" customFormat="1">
      <c r="A16" s="41" t="str">
        <f t="shared" si="0"/>
        <v/>
      </c>
      <c r="B16" s="41" t="str">
        <f>ASC(IF(Sheet1!C26="","",IF(LEN(Sheet1!C26)+LEN(Sheet1!D26)=2,Sheet1!C26&amp;"      "&amp;Sheet1!D26&amp;"("&amp;Sheet1!G26&amp;")",IF(LEN(Sheet1!C26)+LEN(Sheet1!D26)=3,Sheet1!C26&amp;"    "&amp;Sheet1!D26&amp;"("&amp;Sheet1!G26&amp;")",IF(LEN(Sheet1!C26)+LEN(Sheet1!D26)=4,Sheet1!C26&amp;"  "&amp;Sheet1!D26&amp;"("&amp;Sheet1!G26&amp;")",IF(LEN(Sheet1!C26)+LEN(Sheet1!D26)&gt;=5,Sheet1!C26&amp;Sheet1!D26&amp;"("&amp;Sheet1!G26&amp;")",""))))))</f>
        <v/>
      </c>
      <c r="C16" s="41" t="str">
        <f>ASC(IF(Sheet1!E26="","",Sheet1!E26&amp;" "&amp;Sheet1!F26))</f>
        <v/>
      </c>
      <c r="D16" s="41" t="str">
        <f>IF(Sheet1!H26="","",IF(Sheet1!H26="女",2,1))</f>
        <v/>
      </c>
      <c r="E16" s="41" t="str">
        <f>IF(Sheet1!I26="","",VLOOKUP(Sheet1!I26,Sheet2!$F$2:$G$50,2,FALSE))</f>
        <v/>
      </c>
      <c r="F16" s="41" t="str">
        <f>IF(B16="","",IF(Sheet1!$D$4="",Sheet1!$D$5,VALUE(Sheet1!$D$4)))</f>
        <v/>
      </c>
      <c r="G16" s="41" t="str">
        <f>IF(Sheet1!B26="","",VALUE(Sheet1!B26))</f>
        <v/>
      </c>
      <c r="H16" s="41" t="str">
        <f>IF(Sheet1!J26="","",IF(VLOOKUP(Sheet1!J26,Sheet2!$A$2:$C$44,3,FALSE)&gt;=71,VLOOKUP(Sheet1!J26,Sheet2!$A$2:$C$44,2,FALSE)&amp;TEXT(Sheet1!L26,"00")&amp;TEXT(Sheet1!M26,"00"),VLOOKUP(Sheet1!J26,Sheet2!$A$2:$C$44,2,FALSE)&amp;TEXT(Sheet1!K26,"00")&amp;TEXT(Sheet1!L26,"00")&amp;IF(Sheet1!N26="手",TEXT(Sheet1!M26,"0"),TEXT(Sheet1!M26,"00"))))</f>
        <v/>
      </c>
      <c r="I16" s="41" t="str">
        <f>IF(Sheet1!O26="","",IF(VLOOKUP(Sheet1!O26,Sheet2!$A$2:$C$44,3,FALSE)&gt;=71,VLOOKUP(Sheet1!O26,Sheet2!$A$2:$C$44,2,FALSE)&amp;TEXT(Sheet1!Q26,"00")&amp;TEXT(Sheet1!R26,"00"),VLOOKUP(Sheet1!O26,Sheet2!$A$2:$C$44,2,FALSE)&amp;TEXT(Sheet1!P26,"00")&amp;TEXT(Sheet1!Q26,"00")&amp;IF(Sheet1!S26="手",TEXT(Sheet1!R26,"0"),TEXT(Sheet1!R26,"00"))))</f>
        <v/>
      </c>
      <c r="J16" s="41" t="str">
        <f>IF(Sheet1!T26="","",IF(VLOOKUP(Sheet1!T26,Sheet2!$A$2:$C$44,3,FALSE)&gt;=71,VLOOKUP(Sheet1!T26,Sheet2!$A$2:$C$44,2,FALSE)&amp;TEXT(Sheet1!V26,"00")&amp;TEXT(Sheet1!W26,"00"),VLOOKUP(Sheet1!T26,Sheet2!$A$2:$C$44,2,FALSE)&amp;TEXT(Sheet1!U26,"00")&amp;TEXT(Sheet1!V26,"00")&amp;IF(Sheet1!X26="手",TEXT(Sheet1!W26,"0"),TEXT(Sheet1!W26,"00"))))</f>
        <v/>
      </c>
    </row>
    <row r="17" spans="1:10" s="41" customFormat="1">
      <c r="A17" s="41" t="str">
        <f t="shared" si="0"/>
        <v/>
      </c>
      <c r="B17" s="41" t="str">
        <f>ASC(IF(Sheet1!C27="","",IF(LEN(Sheet1!C27)+LEN(Sheet1!D27)=2,Sheet1!C27&amp;"      "&amp;Sheet1!D27&amp;"("&amp;Sheet1!G27&amp;")",IF(LEN(Sheet1!C27)+LEN(Sheet1!D27)=3,Sheet1!C27&amp;"    "&amp;Sheet1!D27&amp;"("&amp;Sheet1!G27&amp;")",IF(LEN(Sheet1!C27)+LEN(Sheet1!D27)=4,Sheet1!C27&amp;"  "&amp;Sheet1!D27&amp;"("&amp;Sheet1!G27&amp;")",IF(LEN(Sheet1!C27)+LEN(Sheet1!D27)&gt;=5,Sheet1!C27&amp;Sheet1!D27&amp;"("&amp;Sheet1!G27&amp;")",""))))))</f>
        <v/>
      </c>
      <c r="C17" s="41" t="str">
        <f>ASC(IF(Sheet1!E27="","",Sheet1!E27&amp;" "&amp;Sheet1!F27))</f>
        <v/>
      </c>
      <c r="D17" s="41" t="str">
        <f>IF(Sheet1!H27="","",IF(Sheet1!H27="女",2,1))</f>
        <v/>
      </c>
      <c r="E17" s="41" t="str">
        <f>IF(Sheet1!I27="","",VLOOKUP(Sheet1!I27,Sheet2!$F$2:$G$50,2,FALSE))</f>
        <v/>
      </c>
      <c r="F17" s="41" t="str">
        <f>IF(B17="","",IF(Sheet1!$D$4="",Sheet1!$D$5,VALUE(Sheet1!$D$4)))</f>
        <v/>
      </c>
      <c r="G17" s="41" t="str">
        <f>IF(Sheet1!B27="","",VALUE(Sheet1!B27))</f>
        <v/>
      </c>
      <c r="H17" s="41" t="str">
        <f>IF(Sheet1!J27="","",IF(VLOOKUP(Sheet1!J27,Sheet2!$A$2:$C$44,3,FALSE)&gt;=71,VLOOKUP(Sheet1!J27,Sheet2!$A$2:$C$44,2,FALSE)&amp;TEXT(Sheet1!L27,"00")&amp;TEXT(Sheet1!M27,"00"),VLOOKUP(Sheet1!J27,Sheet2!$A$2:$C$44,2,FALSE)&amp;TEXT(Sheet1!K27,"00")&amp;TEXT(Sheet1!L27,"00")&amp;IF(Sheet1!N27="手",TEXT(Sheet1!M27,"0"),TEXT(Sheet1!M27,"00"))))</f>
        <v/>
      </c>
      <c r="I17" s="41" t="str">
        <f>IF(Sheet1!O27="","",IF(VLOOKUP(Sheet1!O27,Sheet2!$A$2:$C$44,3,FALSE)&gt;=71,VLOOKUP(Sheet1!O27,Sheet2!$A$2:$C$44,2,FALSE)&amp;TEXT(Sheet1!Q27,"00")&amp;TEXT(Sheet1!R27,"00"),VLOOKUP(Sheet1!O27,Sheet2!$A$2:$C$44,2,FALSE)&amp;TEXT(Sheet1!P27,"00")&amp;TEXT(Sheet1!Q27,"00")&amp;IF(Sheet1!S27="手",TEXT(Sheet1!R27,"0"),TEXT(Sheet1!R27,"00"))))</f>
        <v/>
      </c>
      <c r="J17" s="41" t="str">
        <f>IF(Sheet1!T27="","",IF(VLOOKUP(Sheet1!T27,Sheet2!$A$2:$C$44,3,FALSE)&gt;=71,VLOOKUP(Sheet1!T27,Sheet2!$A$2:$C$44,2,FALSE)&amp;TEXT(Sheet1!V27,"00")&amp;TEXT(Sheet1!W27,"00"),VLOOKUP(Sheet1!T27,Sheet2!$A$2:$C$44,2,FALSE)&amp;TEXT(Sheet1!U27,"00")&amp;TEXT(Sheet1!V27,"00")&amp;IF(Sheet1!X27="手",TEXT(Sheet1!W27,"0"),TEXT(Sheet1!W27,"00"))))</f>
        <v/>
      </c>
    </row>
    <row r="18" spans="1:10" s="41" customFormat="1">
      <c r="A18" s="41" t="str">
        <f t="shared" si="0"/>
        <v/>
      </c>
      <c r="B18" s="41" t="str">
        <f>ASC(IF(Sheet1!C28="","",IF(LEN(Sheet1!C28)+LEN(Sheet1!D28)=2,Sheet1!C28&amp;"      "&amp;Sheet1!D28&amp;"("&amp;Sheet1!G28&amp;")",IF(LEN(Sheet1!C28)+LEN(Sheet1!D28)=3,Sheet1!C28&amp;"    "&amp;Sheet1!D28&amp;"("&amp;Sheet1!G28&amp;")",IF(LEN(Sheet1!C28)+LEN(Sheet1!D28)=4,Sheet1!C28&amp;"  "&amp;Sheet1!D28&amp;"("&amp;Sheet1!G28&amp;")",IF(LEN(Sheet1!C28)+LEN(Sheet1!D28)&gt;=5,Sheet1!C28&amp;Sheet1!D28&amp;"("&amp;Sheet1!G28&amp;")",""))))))</f>
        <v/>
      </c>
      <c r="C18" s="41" t="str">
        <f>ASC(IF(Sheet1!E28="","",Sheet1!E28&amp;" "&amp;Sheet1!F28))</f>
        <v/>
      </c>
      <c r="D18" s="41" t="str">
        <f>IF(Sheet1!H28="","",IF(Sheet1!H28="女",2,1))</f>
        <v/>
      </c>
      <c r="E18" s="41" t="str">
        <f>IF(Sheet1!I28="","",VLOOKUP(Sheet1!I28,Sheet2!$F$2:$G$50,2,FALSE))</f>
        <v/>
      </c>
      <c r="F18" s="41" t="str">
        <f>IF(B18="","",IF(Sheet1!$D$4="",Sheet1!$D$5,VALUE(Sheet1!$D$4)))</f>
        <v/>
      </c>
      <c r="G18" s="41" t="str">
        <f>IF(Sheet1!B28="","",VALUE(Sheet1!B28))</f>
        <v/>
      </c>
      <c r="H18" s="41" t="str">
        <f>IF(Sheet1!J28="","",IF(VLOOKUP(Sheet1!J28,Sheet2!$A$2:$C$44,3,FALSE)&gt;=71,VLOOKUP(Sheet1!J28,Sheet2!$A$2:$C$44,2,FALSE)&amp;TEXT(Sheet1!L28,"00")&amp;TEXT(Sheet1!M28,"00"),VLOOKUP(Sheet1!J28,Sheet2!$A$2:$C$44,2,FALSE)&amp;TEXT(Sheet1!K28,"00")&amp;TEXT(Sheet1!L28,"00")&amp;IF(Sheet1!N28="手",TEXT(Sheet1!M28,"0"),TEXT(Sheet1!M28,"00"))))</f>
        <v/>
      </c>
      <c r="I18" s="41" t="str">
        <f>IF(Sheet1!O28="","",IF(VLOOKUP(Sheet1!O28,Sheet2!$A$2:$C$44,3,FALSE)&gt;=71,VLOOKUP(Sheet1!O28,Sheet2!$A$2:$C$44,2,FALSE)&amp;TEXT(Sheet1!Q28,"00")&amp;TEXT(Sheet1!R28,"00"),VLOOKUP(Sheet1!O28,Sheet2!$A$2:$C$44,2,FALSE)&amp;TEXT(Sheet1!P28,"00")&amp;TEXT(Sheet1!Q28,"00")&amp;IF(Sheet1!S28="手",TEXT(Sheet1!R28,"0"),TEXT(Sheet1!R28,"00"))))</f>
        <v/>
      </c>
      <c r="J18" s="41" t="str">
        <f>IF(Sheet1!T28="","",IF(VLOOKUP(Sheet1!T28,Sheet2!$A$2:$C$44,3,FALSE)&gt;=71,VLOOKUP(Sheet1!T28,Sheet2!$A$2:$C$44,2,FALSE)&amp;TEXT(Sheet1!V28,"00")&amp;TEXT(Sheet1!W28,"00"),VLOOKUP(Sheet1!T28,Sheet2!$A$2:$C$44,2,FALSE)&amp;TEXT(Sheet1!U28,"00")&amp;TEXT(Sheet1!V28,"00")&amp;IF(Sheet1!X28="手",TEXT(Sheet1!W28,"0"),TEXT(Sheet1!W28,"00"))))</f>
        <v/>
      </c>
    </row>
    <row r="19" spans="1:10" s="41" customFormat="1">
      <c r="A19" s="41" t="str">
        <f t="shared" si="0"/>
        <v/>
      </c>
      <c r="B19" s="41" t="str">
        <f>ASC(IF(Sheet1!C29="","",IF(LEN(Sheet1!C29)+LEN(Sheet1!D29)=2,Sheet1!C29&amp;"      "&amp;Sheet1!D29&amp;"("&amp;Sheet1!G29&amp;")",IF(LEN(Sheet1!C29)+LEN(Sheet1!D29)=3,Sheet1!C29&amp;"    "&amp;Sheet1!D29&amp;"("&amp;Sheet1!G29&amp;")",IF(LEN(Sheet1!C29)+LEN(Sheet1!D29)=4,Sheet1!C29&amp;"  "&amp;Sheet1!D29&amp;"("&amp;Sheet1!G29&amp;")",IF(LEN(Sheet1!C29)+LEN(Sheet1!D29)&gt;=5,Sheet1!C29&amp;Sheet1!D29&amp;"("&amp;Sheet1!G29&amp;")",""))))))</f>
        <v/>
      </c>
      <c r="C19" s="41" t="str">
        <f>ASC(IF(Sheet1!E29="","",Sheet1!E29&amp;" "&amp;Sheet1!F29))</f>
        <v/>
      </c>
      <c r="D19" s="41" t="str">
        <f>IF(Sheet1!H29="","",IF(Sheet1!H29="女",2,1))</f>
        <v/>
      </c>
      <c r="E19" s="41" t="str">
        <f>IF(Sheet1!I29="","",VLOOKUP(Sheet1!I29,Sheet2!$F$2:$G$50,2,FALSE))</f>
        <v/>
      </c>
      <c r="F19" s="41" t="str">
        <f>IF(B19="","",IF(Sheet1!$D$4="",Sheet1!$D$5,VALUE(Sheet1!$D$4)))</f>
        <v/>
      </c>
      <c r="G19" s="41" t="str">
        <f>IF(Sheet1!B29="","",VALUE(Sheet1!B29))</f>
        <v/>
      </c>
      <c r="H19" s="41" t="str">
        <f>IF(Sheet1!J29="","",IF(VLOOKUP(Sheet1!J29,Sheet2!$A$2:$C$44,3,FALSE)&gt;=71,VLOOKUP(Sheet1!J29,Sheet2!$A$2:$C$44,2,FALSE)&amp;TEXT(Sheet1!L29,"00")&amp;TEXT(Sheet1!M29,"00"),VLOOKUP(Sheet1!J29,Sheet2!$A$2:$C$44,2,FALSE)&amp;TEXT(Sheet1!K29,"00")&amp;TEXT(Sheet1!L29,"00")&amp;IF(Sheet1!N29="手",TEXT(Sheet1!M29,"0"),TEXT(Sheet1!M29,"00"))))</f>
        <v/>
      </c>
      <c r="I19" s="41" t="str">
        <f>IF(Sheet1!O29="","",IF(VLOOKUP(Sheet1!O29,Sheet2!$A$2:$C$44,3,FALSE)&gt;=71,VLOOKUP(Sheet1!O29,Sheet2!$A$2:$C$44,2,FALSE)&amp;TEXT(Sheet1!Q29,"00")&amp;TEXT(Sheet1!R29,"00"),VLOOKUP(Sheet1!O29,Sheet2!$A$2:$C$44,2,FALSE)&amp;TEXT(Sheet1!P29,"00")&amp;TEXT(Sheet1!Q29,"00")&amp;IF(Sheet1!S29="手",TEXT(Sheet1!R29,"0"),TEXT(Sheet1!R29,"00"))))</f>
        <v/>
      </c>
      <c r="J19" s="41" t="str">
        <f>IF(Sheet1!T29="","",IF(VLOOKUP(Sheet1!T29,Sheet2!$A$2:$C$44,3,FALSE)&gt;=71,VLOOKUP(Sheet1!T29,Sheet2!$A$2:$C$44,2,FALSE)&amp;TEXT(Sheet1!V29,"00")&amp;TEXT(Sheet1!W29,"00"),VLOOKUP(Sheet1!T29,Sheet2!$A$2:$C$44,2,FALSE)&amp;TEXT(Sheet1!U29,"00")&amp;TEXT(Sheet1!V29,"00")&amp;IF(Sheet1!X29="手",TEXT(Sheet1!W29,"0"),TEXT(Sheet1!W29,"00"))))</f>
        <v/>
      </c>
    </row>
    <row r="20" spans="1:10" s="41" customFormat="1">
      <c r="A20" s="41" t="str">
        <f t="shared" si="0"/>
        <v/>
      </c>
      <c r="B20" s="41" t="str">
        <f>ASC(IF(Sheet1!C30="","",IF(LEN(Sheet1!C30)+LEN(Sheet1!D30)=2,Sheet1!C30&amp;"      "&amp;Sheet1!D30&amp;"("&amp;Sheet1!G30&amp;")",IF(LEN(Sheet1!C30)+LEN(Sheet1!D30)=3,Sheet1!C30&amp;"    "&amp;Sheet1!D30&amp;"("&amp;Sheet1!G30&amp;")",IF(LEN(Sheet1!C30)+LEN(Sheet1!D30)=4,Sheet1!C30&amp;"  "&amp;Sheet1!D30&amp;"("&amp;Sheet1!G30&amp;")",IF(LEN(Sheet1!C30)+LEN(Sheet1!D30)&gt;=5,Sheet1!C30&amp;Sheet1!D30&amp;"("&amp;Sheet1!G30&amp;")",""))))))</f>
        <v/>
      </c>
      <c r="C20" s="41" t="str">
        <f>ASC(IF(Sheet1!E30="","",Sheet1!E30&amp;" "&amp;Sheet1!F30))</f>
        <v/>
      </c>
      <c r="D20" s="41" t="str">
        <f>IF(Sheet1!H30="","",IF(Sheet1!H30="女",2,1))</f>
        <v/>
      </c>
      <c r="E20" s="41" t="str">
        <f>IF(Sheet1!I30="","",VLOOKUP(Sheet1!I30,Sheet2!$F$2:$G$50,2,FALSE))</f>
        <v/>
      </c>
      <c r="F20" s="41" t="str">
        <f>IF(B20="","",IF(Sheet1!$D$4="",Sheet1!$D$5,VALUE(Sheet1!$D$4)))</f>
        <v/>
      </c>
      <c r="G20" s="41" t="str">
        <f>IF(Sheet1!B30="","",VALUE(Sheet1!B30))</f>
        <v/>
      </c>
      <c r="H20" s="41" t="str">
        <f>IF(Sheet1!J30="","",IF(VLOOKUP(Sheet1!J30,Sheet2!$A$2:$C$44,3,FALSE)&gt;=71,VLOOKUP(Sheet1!J30,Sheet2!$A$2:$C$44,2,FALSE)&amp;TEXT(Sheet1!L30,"00")&amp;TEXT(Sheet1!M30,"00"),VLOOKUP(Sheet1!J30,Sheet2!$A$2:$C$44,2,FALSE)&amp;TEXT(Sheet1!K30,"00")&amp;TEXT(Sheet1!L30,"00")&amp;IF(Sheet1!N30="手",TEXT(Sheet1!M30,"0"),TEXT(Sheet1!M30,"00"))))</f>
        <v/>
      </c>
      <c r="I20" s="41" t="str">
        <f>IF(Sheet1!O30="","",IF(VLOOKUP(Sheet1!O30,Sheet2!$A$2:$C$44,3,FALSE)&gt;=71,VLOOKUP(Sheet1!O30,Sheet2!$A$2:$C$44,2,FALSE)&amp;TEXT(Sheet1!Q30,"00")&amp;TEXT(Sheet1!R30,"00"),VLOOKUP(Sheet1!O30,Sheet2!$A$2:$C$44,2,FALSE)&amp;TEXT(Sheet1!P30,"00")&amp;TEXT(Sheet1!Q30,"00")&amp;IF(Sheet1!S30="手",TEXT(Sheet1!R30,"0"),TEXT(Sheet1!R30,"00"))))</f>
        <v/>
      </c>
      <c r="J20" s="41" t="str">
        <f>IF(Sheet1!T30="","",IF(VLOOKUP(Sheet1!T30,Sheet2!$A$2:$C$44,3,FALSE)&gt;=71,VLOOKUP(Sheet1!T30,Sheet2!$A$2:$C$44,2,FALSE)&amp;TEXT(Sheet1!V30,"00")&amp;TEXT(Sheet1!W30,"00"),VLOOKUP(Sheet1!T30,Sheet2!$A$2:$C$44,2,FALSE)&amp;TEXT(Sheet1!U30,"00")&amp;TEXT(Sheet1!V30,"00")&amp;IF(Sheet1!X30="手",TEXT(Sheet1!W30,"0"),TEXT(Sheet1!W30,"00"))))</f>
        <v/>
      </c>
    </row>
    <row r="21" spans="1:10" s="41" customFormat="1">
      <c r="A21" s="41" t="str">
        <f t="shared" si="0"/>
        <v/>
      </c>
      <c r="B21" s="41" t="str">
        <f>ASC(IF(Sheet1!C31="","",IF(LEN(Sheet1!C31)+LEN(Sheet1!D31)=2,Sheet1!C31&amp;"      "&amp;Sheet1!D31&amp;"("&amp;Sheet1!G31&amp;")",IF(LEN(Sheet1!C31)+LEN(Sheet1!D31)=3,Sheet1!C31&amp;"    "&amp;Sheet1!D31&amp;"("&amp;Sheet1!G31&amp;")",IF(LEN(Sheet1!C31)+LEN(Sheet1!D31)=4,Sheet1!C31&amp;"  "&amp;Sheet1!D31&amp;"("&amp;Sheet1!G31&amp;")",IF(LEN(Sheet1!C31)+LEN(Sheet1!D31)&gt;=5,Sheet1!C31&amp;Sheet1!D31&amp;"("&amp;Sheet1!G31&amp;")",""))))))</f>
        <v/>
      </c>
      <c r="C21" s="41" t="str">
        <f>ASC(IF(Sheet1!E31="","",Sheet1!E31&amp;" "&amp;Sheet1!F31))</f>
        <v/>
      </c>
      <c r="D21" s="41" t="str">
        <f>IF(Sheet1!H31="","",IF(Sheet1!H31="女",2,1))</f>
        <v/>
      </c>
      <c r="E21" s="41" t="str">
        <f>IF(Sheet1!I31="","",VLOOKUP(Sheet1!I31,Sheet2!$F$2:$G$50,2,FALSE))</f>
        <v/>
      </c>
      <c r="F21" s="41" t="str">
        <f>IF(B21="","",IF(Sheet1!$D$4="",Sheet1!$D$5,VALUE(Sheet1!$D$4)))</f>
        <v/>
      </c>
      <c r="G21" s="41" t="str">
        <f>IF(Sheet1!B31="","",VALUE(Sheet1!B31))</f>
        <v/>
      </c>
      <c r="H21" s="41" t="str">
        <f>IF(Sheet1!J31="","",IF(VLOOKUP(Sheet1!J31,Sheet2!$A$2:$C$44,3,FALSE)&gt;=71,VLOOKUP(Sheet1!J31,Sheet2!$A$2:$C$44,2,FALSE)&amp;TEXT(Sheet1!L31,"00")&amp;TEXT(Sheet1!M31,"00"),VLOOKUP(Sheet1!J31,Sheet2!$A$2:$C$44,2,FALSE)&amp;TEXT(Sheet1!K31,"00")&amp;TEXT(Sheet1!L31,"00")&amp;IF(Sheet1!N31="手",TEXT(Sheet1!M31,"0"),TEXT(Sheet1!M31,"00"))))</f>
        <v/>
      </c>
      <c r="I21" s="41" t="str">
        <f>IF(Sheet1!O31="","",IF(VLOOKUP(Sheet1!O31,Sheet2!$A$2:$C$44,3,FALSE)&gt;=71,VLOOKUP(Sheet1!O31,Sheet2!$A$2:$C$44,2,FALSE)&amp;TEXT(Sheet1!Q31,"00")&amp;TEXT(Sheet1!R31,"00"),VLOOKUP(Sheet1!O31,Sheet2!$A$2:$C$44,2,FALSE)&amp;TEXT(Sheet1!P31,"00")&amp;TEXT(Sheet1!Q31,"00")&amp;IF(Sheet1!S31="手",TEXT(Sheet1!R31,"0"),TEXT(Sheet1!R31,"00"))))</f>
        <v/>
      </c>
      <c r="J21" s="41" t="str">
        <f>IF(Sheet1!T31="","",IF(VLOOKUP(Sheet1!T31,Sheet2!$A$2:$C$44,3,FALSE)&gt;=71,VLOOKUP(Sheet1!T31,Sheet2!$A$2:$C$44,2,FALSE)&amp;TEXT(Sheet1!V31,"00")&amp;TEXT(Sheet1!W31,"00"),VLOOKUP(Sheet1!T31,Sheet2!$A$2:$C$44,2,FALSE)&amp;TEXT(Sheet1!U31,"00")&amp;TEXT(Sheet1!V31,"00")&amp;IF(Sheet1!X31="手",TEXT(Sheet1!W31,"0"),TEXT(Sheet1!W31,"00"))))</f>
        <v/>
      </c>
    </row>
    <row r="22" spans="1:10" s="41" customFormat="1">
      <c r="A22" s="41" t="str">
        <f t="shared" si="0"/>
        <v/>
      </c>
      <c r="B22" s="41" t="str">
        <f>ASC(IF(Sheet1!C32="","",IF(LEN(Sheet1!C32)+LEN(Sheet1!D32)=2,Sheet1!C32&amp;"      "&amp;Sheet1!D32&amp;"("&amp;Sheet1!G32&amp;")",IF(LEN(Sheet1!C32)+LEN(Sheet1!D32)=3,Sheet1!C32&amp;"    "&amp;Sheet1!D32&amp;"("&amp;Sheet1!G32&amp;")",IF(LEN(Sheet1!C32)+LEN(Sheet1!D32)=4,Sheet1!C32&amp;"  "&amp;Sheet1!D32&amp;"("&amp;Sheet1!G32&amp;")",IF(LEN(Sheet1!C32)+LEN(Sheet1!D32)&gt;=5,Sheet1!C32&amp;Sheet1!D32&amp;"("&amp;Sheet1!G32&amp;")",""))))))</f>
        <v/>
      </c>
      <c r="C22" s="41" t="str">
        <f>ASC(IF(Sheet1!E32="","",Sheet1!E32&amp;" "&amp;Sheet1!F32))</f>
        <v/>
      </c>
      <c r="D22" s="41" t="str">
        <f>IF(Sheet1!H32="","",IF(Sheet1!H32="女",2,1))</f>
        <v/>
      </c>
      <c r="E22" s="41" t="str">
        <f>IF(Sheet1!I32="","",VLOOKUP(Sheet1!I32,Sheet2!$F$2:$G$50,2,FALSE))</f>
        <v/>
      </c>
      <c r="F22" s="41" t="str">
        <f>IF(B22="","",IF(Sheet1!$D$4="",Sheet1!$D$5,VALUE(Sheet1!$D$4)))</f>
        <v/>
      </c>
      <c r="G22" s="41" t="str">
        <f>IF(Sheet1!B32="","",VALUE(Sheet1!B32))</f>
        <v/>
      </c>
      <c r="H22" s="41" t="str">
        <f>IF(Sheet1!J32="","",IF(VLOOKUP(Sheet1!J32,Sheet2!$A$2:$C$44,3,FALSE)&gt;=71,VLOOKUP(Sheet1!J32,Sheet2!$A$2:$C$44,2,FALSE)&amp;TEXT(Sheet1!L32,"00")&amp;TEXT(Sheet1!M32,"00"),VLOOKUP(Sheet1!J32,Sheet2!$A$2:$C$44,2,FALSE)&amp;TEXT(Sheet1!K32,"00")&amp;TEXT(Sheet1!L32,"00")&amp;IF(Sheet1!N32="手",TEXT(Sheet1!M32,"0"),TEXT(Sheet1!M32,"00"))))</f>
        <v/>
      </c>
      <c r="I22" s="41" t="str">
        <f>IF(Sheet1!O32="","",IF(VLOOKUP(Sheet1!O32,Sheet2!$A$2:$C$44,3,FALSE)&gt;=71,VLOOKUP(Sheet1!O32,Sheet2!$A$2:$C$44,2,FALSE)&amp;TEXT(Sheet1!Q32,"00")&amp;TEXT(Sheet1!R32,"00"),VLOOKUP(Sheet1!O32,Sheet2!$A$2:$C$44,2,FALSE)&amp;TEXT(Sheet1!P32,"00")&amp;TEXT(Sheet1!Q32,"00")&amp;IF(Sheet1!S32="手",TEXT(Sheet1!R32,"0"),TEXT(Sheet1!R32,"00"))))</f>
        <v/>
      </c>
      <c r="J22" s="41" t="str">
        <f>IF(Sheet1!T32="","",IF(VLOOKUP(Sheet1!T32,Sheet2!$A$2:$C$44,3,FALSE)&gt;=71,VLOOKUP(Sheet1!T32,Sheet2!$A$2:$C$44,2,FALSE)&amp;TEXT(Sheet1!V32,"00")&amp;TEXT(Sheet1!W32,"00"),VLOOKUP(Sheet1!T32,Sheet2!$A$2:$C$44,2,FALSE)&amp;TEXT(Sheet1!U32,"00")&amp;TEXT(Sheet1!V32,"00")&amp;IF(Sheet1!X32="手",TEXT(Sheet1!W32,"0"),TEXT(Sheet1!W32,"00"))))</f>
        <v/>
      </c>
    </row>
    <row r="23" spans="1:10" s="41" customFormat="1">
      <c r="A23" s="41" t="str">
        <f t="shared" si="0"/>
        <v/>
      </c>
      <c r="B23" s="41" t="str">
        <f>ASC(IF(Sheet1!C33="","",IF(LEN(Sheet1!C33)+LEN(Sheet1!D33)=2,Sheet1!C33&amp;"      "&amp;Sheet1!D33&amp;"("&amp;Sheet1!G33&amp;")",IF(LEN(Sheet1!C33)+LEN(Sheet1!D33)=3,Sheet1!C33&amp;"    "&amp;Sheet1!D33&amp;"("&amp;Sheet1!G33&amp;")",IF(LEN(Sheet1!C33)+LEN(Sheet1!D33)=4,Sheet1!C33&amp;"  "&amp;Sheet1!D33&amp;"("&amp;Sheet1!G33&amp;")",IF(LEN(Sheet1!C33)+LEN(Sheet1!D33)&gt;=5,Sheet1!C33&amp;Sheet1!D33&amp;"("&amp;Sheet1!G33&amp;")",""))))))</f>
        <v/>
      </c>
      <c r="C23" s="41" t="str">
        <f>ASC(IF(Sheet1!E33="","",Sheet1!E33&amp;" "&amp;Sheet1!F33))</f>
        <v/>
      </c>
      <c r="D23" s="41" t="str">
        <f>IF(Sheet1!H33="","",IF(Sheet1!H33="女",2,1))</f>
        <v/>
      </c>
      <c r="E23" s="41" t="str">
        <f>IF(Sheet1!I33="","",VLOOKUP(Sheet1!I33,Sheet2!$F$2:$G$50,2,FALSE))</f>
        <v/>
      </c>
      <c r="F23" s="41" t="str">
        <f>IF(B23="","",IF(Sheet1!$D$4="",Sheet1!$D$5,VALUE(Sheet1!$D$4)))</f>
        <v/>
      </c>
      <c r="G23" s="41" t="str">
        <f>IF(Sheet1!B33="","",VALUE(Sheet1!B33))</f>
        <v/>
      </c>
      <c r="H23" s="41" t="str">
        <f>IF(Sheet1!J33="","",IF(VLOOKUP(Sheet1!J33,Sheet2!$A$2:$C$44,3,FALSE)&gt;=71,VLOOKUP(Sheet1!J33,Sheet2!$A$2:$C$44,2,FALSE)&amp;TEXT(Sheet1!L33,"00")&amp;TEXT(Sheet1!M33,"00"),VLOOKUP(Sheet1!J33,Sheet2!$A$2:$C$44,2,FALSE)&amp;TEXT(Sheet1!K33,"00")&amp;TEXT(Sheet1!L33,"00")&amp;IF(Sheet1!N33="手",TEXT(Sheet1!M33,"0"),TEXT(Sheet1!M33,"00"))))</f>
        <v/>
      </c>
      <c r="I23" s="41" t="str">
        <f>IF(Sheet1!O33="","",IF(VLOOKUP(Sheet1!O33,Sheet2!$A$2:$C$44,3,FALSE)&gt;=71,VLOOKUP(Sheet1!O33,Sheet2!$A$2:$C$44,2,FALSE)&amp;TEXT(Sheet1!Q33,"00")&amp;TEXT(Sheet1!R33,"00"),VLOOKUP(Sheet1!O33,Sheet2!$A$2:$C$44,2,FALSE)&amp;TEXT(Sheet1!P33,"00")&amp;TEXT(Sheet1!Q33,"00")&amp;IF(Sheet1!S33="手",TEXT(Sheet1!R33,"0"),TEXT(Sheet1!R33,"00"))))</f>
        <v/>
      </c>
      <c r="J23" s="41" t="str">
        <f>IF(Sheet1!T33="","",IF(VLOOKUP(Sheet1!T33,Sheet2!$A$2:$C$44,3,FALSE)&gt;=71,VLOOKUP(Sheet1!T33,Sheet2!$A$2:$C$44,2,FALSE)&amp;TEXT(Sheet1!V33,"00")&amp;TEXT(Sheet1!W33,"00"),VLOOKUP(Sheet1!T33,Sheet2!$A$2:$C$44,2,FALSE)&amp;TEXT(Sheet1!U33,"00")&amp;TEXT(Sheet1!V33,"00")&amp;IF(Sheet1!X33="手",TEXT(Sheet1!W33,"0"),TEXT(Sheet1!W33,"00"))))</f>
        <v/>
      </c>
    </row>
    <row r="24" spans="1:10" s="41" customFormat="1">
      <c r="A24" s="41" t="str">
        <f t="shared" si="0"/>
        <v/>
      </c>
      <c r="B24" s="41" t="str">
        <f>ASC(IF(Sheet1!C34="","",IF(LEN(Sheet1!C34)+LEN(Sheet1!D34)=2,Sheet1!C34&amp;"      "&amp;Sheet1!D34&amp;"("&amp;Sheet1!G34&amp;")",IF(LEN(Sheet1!C34)+LEN(Sheet1!D34)=3,Sheet1!C34&amp;"    "&amp;Sheet1!D34&amp;"("&amp;Sheet1!G34&amp;")",IF(LEN(Sheet1!C34)+LEN(Sheet1!D34)=4,Sheet1!C34&amp;"  "&amp;Sheet1!D34&amp;"("&amp;Sheet1!G34&amp;")",IF(LEN(Sheet1!C34)+LEN(Sheet1!D34)&gt;=5,Sheet1!C34&amp;Sheet1!D34&amp;"("&amp;Sheet1!G34&amp;")",""))))))</f>
        <v/>
      </c>
      <c r="C24" s="41" t="str">
        <f>ASC(IF(Sheet1!E34="","",Sheet1!E34&amp;" "&amp;Sheet1!F34))</f>
        <v/>
      </c>
      <c r="D24" s="41" t="str">
        <f>IF(Sheet1!H34="","",IF(Sheet1!H34="女",2,1))</f>
        <v/>
      </c>
      <c r="E24" s="41" t="str">
        <f>IF(Sheet1!I34="","",VLOOKUP(Sheet1!I34,Sheet2!$F$2:$G$50,2,FALSE))</f>
        <v/>
      </c>
      <c r="F24" s="41" t="str">
        <f>IF(B24="","",IF(Sheet1!$D$4="",Sheet1!$D$5,VALUE(Sheet1!$D$4)))</f>
        <v/>
      </c>
      <c r="G24" s="41" t="str">
        <f>IF(Sheet1!B34="","",VALUE(Sheet1!B34))</f>
        <v/>
      </c>
      <c r="H24" s="41" t="str">
        <f>IF(Sheet1!J34="","",IF(VLOOKUP(Sheet1!J34,Sheet2!$A$2:$C$44,3,FALSE)&gt;=71,VLOOKUP(Sheet1!J34,Sheet2!$A$2:$C$44,2,FALSE)&amp;TEXT(Sheet1!L34,"00")&amp;TEXT(Sheet1!M34,"00"),VLOOKUP(Sheet1!J34,Sheet2!$A$2:$C$44,2,FALSE)&amp;TEXT(Sheet1!K34,"00")&amp;TEXT(Sheet1!L34,"00")&amp;IF(Sheet1!N34="手",TEXT(Sheet1!M34,"0"),TEXT(Sheet1!M34,"00"))))</f>
        <v/>
      </c>
      <c r="I24" s="41" t="str">
        <f>IF(Sheet1!O34="","",IF(VLOOKUP(Sheet1!O34,Sheet2!$A$2:$C$44,3,FALSE)&gt;=71,VLOOKUP(Sheet1!O34,Sheet2!$A$2:$C$44,2,FALSE)&amp;TEXT(Sheet1!Q34,"00")&amp;TEXT(Sheet1!R34,"00"),VLOOKUP(Sheet1!O34,Sheet2!$A$2:$C$44,2,FALSE)&amp;TEXT(Sheet1!P34,"00")&amp;TEXT(Sheet1!Q34,"00")&amp;IF(Sheet1!S34="手",TEXT(Sheet1!R34,"0"),TEXT(Sheet1!R34,"00"))))</f>
        <v/>
      </c>
      <c r="J24" s="41" t="str">
        <f>IF(Sheet1!T34="","",IF(VLOOKUP(Sheet1!T34,Sheet2!$A$2:$C$44,3,FALSE)&gt;=71,VLOOKUP(Sheet1!T34,Sheet2!$A$2:$C$44,2,FALSE)&amp;TEXT(Sheet1!V34,"00")&amp;TEXT(Sheet1!W34,"00"),VLOOKUP(Sheet1!T34,Sheet2!$A$2:$C$44,2,FALSE)&amp;TEXT(Sheet1!U34,"00")&amp;TEXT(Sheet1!V34,"00")&amp;IF(Sheet1!X34="手",TEXT(Sheet1!W34,"0"),TEXT(Sheet1!W34,"00"))))</f>
        <v/>
      </c>
    </row>
    <row r="25" spans="1:10" s="41" customFormat="1">
      <c r="A25" s="41" t="str">
        <f t="shared" si="0"/>
        <v/>
      </c>
      <c r="B25" s="41" t="str">
        <f>ASC(IF(Sheet1!C35="","",IF(LEN(Sheet1!C35)+LEN(Sheet1!D35)=2,Sheet1!C35&amp;"      "&amp;Sheet1!D35&amp;"("&amp;Sheet1!G35&amp;")",IF(LEN(Sheet1!C35)+LEN(Sheet1!D35)=3,Sheet1!C35&amp;"    "&amp;Sheet1!D35&amp;"("&amp;Sheet1!G35&amp;")",IF(LEN(Sheet1!C35)+LEN(Sheet1!D35)=4,Sheet1!C35&amp;"  "&amp;Sheet1!D35&amp;"("&amp;Sheet1!G35&amp;")",IF(LEN(Sheet1!C35)+LEN(Sheet1!D35)&gt;=5,Sheet1!C35&amp;Sheet1!D35&amp;"("&amp;Sheet1!G35&amp;")",""))))))</f>
        <v/>
      </c>
      <c r="C25" s="41" t="str">
        <f>ASC(IF(Sheet1!E35="","",Sheet1!E35&amp;" "&amp;Sheet1!F35))</f>
        <v/>
      </c>
      <c r="D25" s="41" t="str">
        <f>IF(Sheet1!H35="","",IF(Sheet1!H35="女",2,1))</f>
        <v/>
      </c>
      <c r="E25" s="41" t="str">
        <f>IF(Sheet1!I35="","",VLOOKUP(Sheet1!I35,Sheet2!$F$2:$G$50,2,FALSE))</f>
        <v/>
      </c>
      <c r="F25" s="41" t="str">
        <f>IF(B25="","",IF(Sheet1!$D$4="",Sheet1!$D$5,VALUE(Sheet1!$D$4)))</f>
        <v/>
      </c>
      <c r="G25" s="41" t="str">
        <f>IF(Sheet1!B35="","",VALUE(Sheet1!B35))</f>
        <v/>
      </c>
      <c r="H25" s="41" t="str">
        <f>IF(Sheet1!J35="","",IF(VLOOKUP(Sheet1!J35,Sheet2!$A$2:$C$44,3,FALSE)&gt;=71,VLOOKUP(Sheet1!J35,Sheet2!$A$2:$C$44,2,FALSE)&amp;TEXT(Sheet1!L35,"00")&amp;TEXT(Sheet1!M35,"00"),VLOOKUP(Sheet1!J35,Sheet2!$A$2:$C$44,2,FALSE)&amp;TEXT(Sheet1!K35,"00")&amp;TEXT(Sheet1!L35,"00")&amp;IF(Sheet1!N35="手",TEXT(Sheet1!M35,"0"),TEXT(Sheet1!M35,"00"))))</f>
        <v/>
      </c>
      <c r="I25" s="41" t="str">
        <f>IF(Sheet1!O35="","",IF(VLOOKUP(Sheet1!O35,Sheet2!$A$2:$C$44,3,FALSE)&gt;=71,VLOOKUP(Sheet1!O35,Sheet2!$A$2:$C$44,2,FALSE)&amp;TEXT(Sheet1!Q35,"00")&amp;TEXT(Sheet1!R35,"00"),VLOOKUP(Sheet1!O35,Sheet2!$A$2:$C$44,2,FALSE)&amp;TEXT(Sheet1!P35,"00")&amp;TEXT(Sheet1!Q35,"00")&amp;IF(Sheet1!S35="手",TEXT(Sheet1!R35,"0"),TEXT(Sheet1!R35,"00"))))</f>
        <v/>
      </c>
      <c r="J25" s="41" t="str">
        <f>IF(Sheet1!T35="","",IF(VLOOKUP(Sheet1!T35,Sheet2!$A$2:$C$44,3,FALSE)&gt;=71,VLOOKUP(Sheet1!T35,Sheet2!$A$2:$C$44,2,FALSE)&amp;TEXT(Sheet1!V35,"00")&amp;TEXT(Sheet1!W35,"00"),VLOOKUP(Sheet1!T35,Sheet2!$A$2:$C$44,2,FALSE)&amp;TEXT(Sheet1!U35,"00")&amp;TEXT(Sheet1!V35,"00")&amp;IF(Sheet1!X35="手",TEXT(Sheet1!W35,"0"),TEXT(Sheet1!W35,"00"))))</f>
        <v/>
      </c>
    </row>
    <row r="26" spans="1:10" s="41" customFormat="1">
      <c r="A26" s="41" t="str">
        <f t="shared" si="0"/>
        <v/>
      </c>
      <c r="B26" s="41" t="str">
        <f>ASC(IF(Sheet1!C36="","",IF(LEN(Sheet1!C36)+LEN(Sheet1!D36)=2,Sheet1!C36&amp;"      "&amp;Sheet1!D36&amp;"("&amp;Sheet1!G36&amp;")",IF(LEN(Sheet1!C36)+LEN(Sheet1!D36)=3,Sheet1!C36&amp;"    "&amp;Sheet1!D36&amp;"("&amp;Sheet1!G36&amp;")",IF(LEN(Sheet1!C36)+LEN(Sheet1!D36)=4,Sheet1!C36&amp;"  "&amp;Sheet1!D36&amp;"("&amp;Sheet1!G36&amp;")",IF(LEN(Sheet1!C36)+LEN(Sheet1!D36)&gt;=5,Sheet1!C36&amp;Sheet1!D36&amp;"("&amp;Sheet1!G36&amp;")",""))))))</f>
        <v/>
      </c>
      <c r="C26" s="41" t="str">
        <f>ASC(IF(Sheet1!E36="","",Sheet1!E36&amp;" "&amp;Sheet1!F36))</f>
        <v/>
      </c>
      <c r="D26" s="41" t="str">
        <f>IF(Sheet1!H36="","",IF(Sheet1!H36="女",2,1))</f>
        <v/>
      </c>
      <c r="E26" s="41" t="str">
        <f>IF(Sheet1!I36="","",VLOOKUP(Sheet1!I36,Sheet2!$F$2:$G$50,2,FALSE))</f>
        <v/>
      </c>
      <c r="F26" s="41" t="str">
        <f>IF(B26="","",IF(Sheet1!$D$4="",Sheet1!$D$5,VALUE(Sheet1!$D$4)))</f>
        <v/>
      </c>
      <c r="G26" s="41" t="str">
        <f>IF(Sheet1!B36="","",VALUE(Sheet1!B36))</f>
        <v/>
      </c>
      <c r="H26" s="41" t="str">
        <f>IF(Sheet1!J36="","",IF(VLOOKUP(Sheet1!J36,Sheet2!$A$2:$C$44,3,FALSE)&gt;=71,VLOOKUP(Sheet1!J36,Sheet2!$A$2:$C$44,2,FALSE)&amp;TEXT(Sheet1!L36,"00")&amp;TEXT(Sheet1!M36,"00"),VLOOKUP(Sheet1!J36,Sheet2!$A$2:$C$44,2,FALSE)&amp;TEXT(Sheet1!K36,"00")&amp;TEXT(Sheet1!L36,"00")&amp;IF(Sheet1!N36="手",TEXT(Sheet1!M36,"0"),TEXT(Sheet1!M36,"00"))))</f>
        <v/>
      </c>
      <c r="I26" s="41" t="str">
        <f>IF(Sheet1!O36="","",IF(VLOOKUP(Sheet1!O36,Sheet2!$A$2:$C$44,3,FALSE)&gt;=71,VLOOKUP(Sheet1!O36,Sheet2!$A$2:$C$44,2,FALSE)&amp;TEXT(Sheet1!Q36,"00")&amp;TEXT(Sheet1!R36,"00"),VLOOKUP(Sheet1!O36,Sheet2!$A$2:$C$44,2,FALSE)&amp;TEXT(Sheet1!P36,"00")&amp;TEXT(Sheet1!Q36,"00")&amp;IF(Sheet1!S36="手",TEXT(Sheet1!R36,"0"),TEXT(Sheet1!R36,"00"))))</f>
        <v/>
      </c>
      <c r="J26" s="41" t="str">
        <f>IF(Sheet1!T36="","",IF(VLOOKUP(Sheet1!T36,Sheet2!$A$2:$C$44,3,FALSE)&gt;=71,VLOOKUP(Sheet1!T36,Sheet2!$A$2:$C$44,2,FALSE)&amp;TEXT(Sheet1!V36,"00")&amp;TEXT(Sheet1!W36,"00"),VLOOKUP(Sheet1!T36,Sheet2!$A$2:$C$44,2,FALSE)&amp;TEXT(Sheet1!U36,"00")&amp;TEXT(Sheet1!V36,"00")&amp;IF(Sheet1!X36="手",TEXT(Sheet1!W36,"0"),TEXT(Sheet1!W36,"00"))))</f>
        <v/>
      </c>
    </row>
    <row r="27" spans="1:10" s="41" customFormat="1">
      <c r="A27" s="41" t="str">
        <f t="shared" si="0"/>
        <v/>
      </c>
      <c r="B27" s="41" t="str">
        <f>ASC(IF(Sheet1!C37="","",IF(LEN(Sheet1!C37)+LEN(Sheet1!D37)=2,Sheet1!C37&amp;"      "&amp;Sheet1!D37&amp;"("&amp;Sheet1!G37&amp;")",IF(LEN(Sheet1!C37)+LEN(Sheet1!D37)=3,Sheet1!C37&amp;"    "&amp;Sheet1!D37&amp;"("&amp;Sheet1!G37&amp;")",IF(LEN(Sheet1!C37)+LEN(Sheet1!D37)=4,Sheet1!C37&amp;"  "&amp;Sheet1!D37&amp;"("&amp;Sheet1!G37&amp;")",IF(LEN(Sheet1!C37)+LEN(Sheet1!D37)&gt;=5,Sheet1!C37&amp;Sheet1!D37&amp;"("&amp;Sheet1!G37&amp;")",""))))))</f>
        <v/>
      </c>
      <c r="C27" s="41" t="str">
        <f>ASC(IF(Sheet1!E37="","",Sheet1!E37&amp;" "&amp;Sheet1!F37))</f>
        <v/>
      </c>
      <c r="D27" s="41" t="str">
        <f>IF(Sheet1!H37="","",IF(Sheet1!H37="女",2,1))</f>
        <v/>
      </c>
      <c r="E27" s="41" t="str">
        <f>IF(Sheet1!I37="","",VLOOKUP(Sheet1!I37,Sheet2!$F$2:$G$50,2,FALSE))</f>
        <v/>
      </c>
      <c r="F27" s="41" t="str">
        <f>IF(B27="","",IF(Sheet1!$D$4="",Sheet1!$D$5,VALUE(Sheet1!$D$4)))</f>
        <v/>
      </c>
      <c r="G27" s="41" t="str">
        <f>IF(Sheet1!B37="","",VALUE(Sheet1!B37))</f>
        <v/>
      </c>
      <c r="H27" s="41" t="str">
        <f>IF(Sheet1!J37="","",IF(VLOOKUP(Sheet1!J37,Sheet2!$A$2:$C$44,3,FALSE)&gt;=71,VLOOKUP(Sheet1!J37,Sheet2!$A$2:$C$44,2,FALSE)&amp;TEXT(Sheet1!L37,"00")&amp;TEXT(Sheet1!M37,"00"),VLOOKUP(Sheet1!J37,Sheet2!$A$2:$C$44,2,FALSE)&amp;TEXT(Sheet1!K37,"00")&amp;TEXT(Sheet1!L37,"00")&amp;IF(Sheet1!N37="手",TEXT(Sheet1!M37,"0"),TEXT(Sheet1!M37,"00"))))</f>
        <v/>
      </c>
      <c r="I27" s="41" t="str">
        <f>IF(Sheet1!O37="","",IF(VLOOKUP(Sheet1!O37,Sheet2!$A$2:$C$44,3,FALSE)&gt;=71,VLOOKUP(Sheet1!O37,Sheet2!$A$2:$C$44,2,FALSE)&amp;TEXT(Sheet1!Q37,"00")&amp;TEXT(Sheet1!R37,"00"),VLOOKUP(Sheet1!O37,Sheet2!$A$2:$C$44,2,FALSE)&amp;TEXT(Sheet1!P37,"00")&amp;TEXT(Sheet1!Q37,"00")&amp;IF(Sheet1!S37="手",TEXT(Sheet1!R37,"0"),TEXT(Sheet1!R37,"00"))))</f>
        <v/>
      </c>
      <c r="J27" s="41" t="str">
        <f>IF(Sheet1!T37="","",IF(VLOOKUP(Sheet1!T37,Sheet2!$A$2:$C$44,3,FALSE)&gt;=71,VLOOKUP(Sheet1!T37,Sheet2!$A$2:$C$44,2,FALSE)&amp;TEXT(Sheet1!V37,"00")&amp;TEXT(Sheet1!W37,"00"),VLOOKUP(Sheet1!T37,Sheet2!$A$2:$C$44,2,FALSE)&amp;TEXT(Sheet1!U37,"00")&amp;TEXT(Sheet1!V37,"00")&amp;IF(Sheet1!X37="手",TEXT(Sheet1!W37,"0"),TEXT(Sheet1!W37,"00"))))</f>
        <v/>
      </c>
    </row>
    <row r="28" spans="1:10" s="41" customFormat="1">
      <c r="A28" s="41" t="str">
        <f t="shared" si="0"/>
        <v/>
      </c>
      <c r="B28" s="41" t="str">
        <f>ASC(IF(Sheet1!C38="","",IF(LEN(Sheet1!C38)+LEN(Sheet1!D38)=2,Sheet1!C38&amp;"      "&amp;Sheet1!D38&amp;"("&amp;Sheet1!G38&amp;")",IF(LEN(Sheet1!C38)+LEN(Sheet1!D38)=3,Sheet1!C38&amp;"    "&amp;Sheet1!D38&amp;"("&amp;Sheet1!G38&amp;")",IF(LEN(Sheet1!C38)+LEN(Sheet1!D38)=4,Sheet1!C38&amp;"  "&amp;Sheet1!D38&amp;"("&amp;Sheet1!G38&amp;")",IF(LEN(Sheet1!C38)+LEN(Sheet1!D38)&gt;=5,Sheet1!C38&amp;Sheet1!D38&amp;"("&amp;Sheet1!G38&amp;")",""))))))</f>
        <v/>
      </c>
      <c r="C28" s="41" t="str">
        <f>ASC(IF(Sheet1!E38="","",Sheet1!E38&amp;" "&amp;Sheet1!F38))</f>
        <v/>
      </c>
      <c r="D28" s="41" t="str">
        <f>IF(Sheet1!H38="","",IF(Sheet1!H38="女",2,1))</f>
        <v/>
      </c>
      <c r="E28" s="41" t="str">
        <f>IF(Sheet1!I38="","",VLOOKUP(Sheet1!I38,Sheet2!$F$2:$G$50,2,FALSE))</f>
        <v/>
      </c>
      <c r="F28" s="41" t="str">
        <f>IF(B28="","",IF(Sheet1!$D$4="",Sheet1!$D$5,VALUE(Sheet1!$D$4)))</f>
        <v/>
      </c>
      <c r="G28" s="41" t="str">
        <f>IF(Sheet1!B38="","",VALUE(Sheet1!B38))</f>
        <v/>
      </c>
      <c r="H28" s="41" t="str">
        <f>IF(Sheet1!J38="","",IF(VLOOKUP(Sheet1!J38,Sheet2!$A$2:$C$44,3,FALSE)&gt;=71,VLOOKUP(Sheet1!J38,Sheet2!$A$2:$C$44,2,FALSE)&amp;TEXT(Sheet1!L38,"00")&amp;TEXT(Sheet1!M38,"00"),VLOOKUP(Sheet1!J38,Sheet2!$A$2:$C$44,2,FALSE)&amp;TEXT(Sheet1!K38,"00")&amp;TEXT(Sheet1!L38,"00")&amp;IF(Sheet1!N38="手",TEXT(Sheet1!M38,"0"),TEXT(Sheet1!M38,"00"))))</f>
        <v/>
      </c>
      <c r="I28" s="41" t="str">
        <f>IF(Sheet1!O38="","",IF(VLOOKUP(Sheet1!O38,Sheet2!$A$2:$C$44,3,FALSE)&gt;=71,VLOOKUP(Sheet1!O38,Sheet2!$A$2:$C$44,2,FALSE)&amp;TEXT(Sheet1!Q38,"00")&amp;TEXT(Sheet1!R38,"00"),VLOOKUP(Sheet1!O38,Sheet2!$A$2:$C$44,2,FALSE)&amp;TEXT(Sheet1!P38,"00")&amp;TEXT(Sheet1!Q38,"00")&amp;IF(Sheet1!S38="手",TEXT(Sheet1!R38,"0"),TEXT(Sheet1!R38,"00"))))</f>
        <v/>
      </c>
      <c r="J28" s="41" t="str">
        <f>IF(Sheet1!T38="","",IF(VLOOKUP(Sheet1!T38,Sheet2!$A$2:$C$44,3,FALSE)&gt;=71,VLOOKUP(Sheet1!T38,Sheet2!$A$2:$C$44,2,FALSE)&amp;TEXT(Sheet1!V38,"00")&amp;TEXT(Sheet1!W38,"00"),VLOOKUP(Sheet1!T38,Sheet2!$A$2:$C$44,2,FALSE)&amp;TEXT(Sheet1!U38,"00")&amp;TEXT(Sheet1!V38,"00")&amp;IF(Sheet1!X38="手",TEXT(Sheet1!W38,"0"),TEXT(Sheet1!W38,"00"))))</f>
        <v/>
      </c>
    </row>
    <row r="29" spans="1:10" s="41" customFormat="1">
      <c r="A29" s="41" t="str">
        <f t="shared" si="0"/>
        <v/>
      </c>
      <c r="B29" s="41" t="str">
        <f>ASC(IF(Sheet1!C39="","",IF(LEN(Sheet1!C39)+LEN(Sheet1!D39)=2,Sheet1!C39&amp;"      "&amp;Sheet1!D39&amp;"("&amp;Sheet1!G39&amp;")",IF(LEN(Sheet1!C39)+LEN(Sheet1!D39)=3,Sheet1!C39&amp;"    "&amp;Sheet1!D39&amp;"("&amp;Sheet1!G39&amp;")",IF(LEN(Sheet1!C39)+LEN(Sheet1!D39)=4,Sheet1!C39&amp;"  "&amp;Sheet1!D39&amp;"("&amp;Sheet1!G39&amp;")",IF(LEN(Sheet1!C39)+LEN(Sheet1!D39)&gt;=5,Sheet1!C39&amp;Sheet1!D39&amp;"("&amp;Sheet1!G39&amp;")",""))))))</f>
        <v/>
      </c>
      <c r="C29" s="41" t="str">
        <f>ASC(IF(Sheet1!E39="","",Sheet1!E39&amp;" "&amp;Sheet1!F39))</f>
        <v/>
      </c>
      <c r="D29" s="41" t="str">
        <f>IF(Sheet1!H39="","",IF(Sheet1!H39="女",2,1))</f>
        <v/>
      </c>
      <c r="E29" s="41" t="str">
        <f>IF(Sheet1!I39="","",VLOOKUP(Sheet1!I39,Sheet2!$F$2:$G$50,2,FALSE))</f>
        <v/>
      </c>
      <c r="F29" s="41" t="str">
        <f>IF(B29="","",IF(Sheet1!$D$4="",Sheet1!$D$5,VALUE(Sheet1!$D$4)))</f>
        <v/>
      </c>
      <c r="G29" s="41" t="str">
        <f>IF(Sheet1!B39="","",VALUE(Sheet1!B39))</f>
        <v/>
      </c>
      <c r="H29" s="41" t="str">
        <f>IF(Sheet1!J39="","",IF(VLOOKUP(Sheet1!J39,Sheet2!$A$2:$C$44,3,FALSE)&gt;=71,VLOOKUP(Sheet1!J39,Sheet2!$A$2:$C$44,2,FALSE)&amp;TEXT(Sheet1!L39,"00")&amp;TEXT(Sheet1!M39,"00"),VLOOKUP(Sheet1!J39,Sheet2!$A$2:$C$44,2,FALSE)&amp;TEXT(Sheet1!K39,"00")&amp;TEXT(Sheet1!L39,"00")&amp;IF(Sheet1!N39="手",TEXT(Sheet1!M39,"0"),TEXT(Sheet1!M39,"00"))))</f>
        <v/>
      </c>
      <c r="I29" s="41" t="str">
        <f>IF(Sheet1!O39="","",IF(VLOOKUP(Sheet1!O39,Sheet2!$A$2:$C$44,3,FALSE)&gt;=71,VLOOKUP(Sheet1!O39,Sheet2!$A$2:$C$44,2,FALSE)&amp;TEXT(Sheet1!Q39,"00")&amp;TEXT(Sheet1!R39,"00"),VLOOKUP(Sheet1!O39,Sheet2!$A$2:$C$44,2,FALSE)&amp;TEXT(Sheet1!P39,"00")&amp;TEXT(Sheet1!Q39,"00")&amp;IF(Sheet1!S39="手",TEXT(Sheet1!R39,"0"),TEXT(Sheet1!R39,"00"))))</f>
        <v/>
      </c>
      <c r="J29" s="41" t="str">
        <f>IF(Sheet1!T39="","",IF(VLOOKUP(Sheet1!T39,Sheet2!$A$2:$C$44,3,FALSE)&gt;=71,VLOOKUP(Sheet1!T39,Sheet2!$A$2:$C$44,2,FALSE)&amp;TEXT(Sheet1!V39,"00")&amp;TEXT(Sheet1!W39,"00"),VLOOKUP(Sheet1!T39,Sheet2!$A$2:$C$44,2,FALSE)&amp;TEXT(Sheet1!U39,"00")&amp;TEXT(Sheet1!V39,"00")&amp;IF(Sheet1!X39="手",TEXT(Sheet1!W39,"0"),TEXT(Sheet1!W39,"00"))))</f>
        <v/>
      </c>
    </row>
    <row r="30" spans="1:10" s="41" customFormat="1">
      <c r="A30" s="41" t="str">
        <f t="shared" si="0"/>
        <v/>
      </c>
      <c r="B30" s="41" t="str">
        <f>ASC(IF(Sheet1!C40="","",IF(LEN(Sheet1!C40)+LEN(Sheet1!D40)=2,Sheet1!C40&amp;"      "&amp;Sheet1!D40&amp;"("&amp;Sheet1!G40&amp;")",IF(LEN(Sheet1!C40)+LEN(Sheet1!D40)=3,Sheet1!C40&amp;"    "&amp;Sheet1!D40&amp;"("&amp;Sheet1!G40&amp;")",IF(LEN(Sheet1!C40)+LEN(Sheet1!D40)=4,Sheet1!C40&amp;"  "&amp;Sheet1!D40&amp;"("&amp;Sheet1!G40&amp;")",IF(LEN(Sheet1!C40)+LEN(Sheet1!D40)&gt;=5,Sheet1!C40&amp;Sheet1!D40&amp;"("&amp;Sheet1!G40&amp;")",""))))))</f>
        <v/>
      </c>
      <c r="C30" s="41" t="str">
        <f>ASC(IF(Sheet1!E40="","",Sheet1!E40&amp;" "&amp;Sheet1!F40))</f>
        <v/>
      </c>
      <c r="D30" s="41" t="str">
        <f>IF(Sheet1!H40="","",IF(Sheet1!H40="女",2,1))</f>
        <v/>
      </c>
      <c r="E30" s="41" t="str">
        <f>IF(Sheet1!I40="","",VLOOKUP(Sheet1!I40,Sheet2!$F$2:$G$50,2,FALSE))</f>
        <v/>
      </c>
      <c r="F30" s="41" t="str">
        <f>IF(B30="","",IF(Sheet1!$D$4="",Sheet1!$D$5,VALUE(Sheet1!$D$4)))</f>
        <v/>
      </c>
      <c r="G30" s="41" t="str">
        <f>IF(Sheet1!B40="","",VALUE(Sheet1!B40))</f>
        <v/>
      </c>
      <c r="H30" s="41" t="str">
        <f>IF(Sheet1!J40="","",IF(VLOOKUP(Sheet1!J40,Sheet2!$A$2:$C$44,3,FALSE)&gt;=71,VLOOKUP(Sheet1!J40,Sheet2!$A$2:$C$44,2,FALSE)&amp;TEXT(Sheet1!L40,"00")&amp;TEXT(Sheet1!M40,"00"),VLOOKUP(Sheet1!J40,Sheet2!$A$2:$C$44,2,FALSE)&amp;TEXT(Sheet1!K40,"00")&amp;TEXT(Sheet1!L40,"00")&amp;IF(Sheet1!N40="手",TEXT(Sheet1!M40,"0"),TEXT(Sheet1!M40,"00"))))</f>
        <v/>
      </c>
      <c r="I30" s="41" t="str">
        <f>IF(Sheet1!O40="","",IF(VLOOKUP(Sheet1!O40,Sheet2!$A$2:$C$44,3,FALSE)&gt;=71,VLOOKUP(Sheet1!O40,Sheet2!$A$2:$C$44,2,FALSE)&amp;TEXT(Sheet1!Q40,"00")&amp;TEXT(Sheet1!R40,"00"),VLOOKUP(Sheet1!O40,Sheet2!$A$2:$C$44,2,FALSE)&amp;TEXT(Sheet1!P40,"00")&amp;TEXT(Sheet1!Q40,"00")&amp;IF(Sheet1!S40="手",TEXT(Sheet1!R40,"0"),TEXT(Sheet1!R40,"00"))))</f>
        <v/>
      </c>
      <c r="J30" s="41" t="str">
        <f>IF(Sheet1!T40="","",IF(VLOOKUP(Sheet1!T40,Sheet2!$A$2:$C$44,3,FALSE)&gt;=71,VLOOKUP(Sheet1!T40,Sheet2!$A$2:$C$44,2,FALSE)&amp;TEXT(Sheet1!V40,"00")&amp;TEXT(Sheet1!W40,"00"),VLOOKUP(Sheet1!T40,Sheet2!$A$2:$C$44,2,FALSE)&amp;TEXT(Sheet1!U40,"00")&amp;TEXT(Sheet1!V40,"00")&amp;IF(Sheet1!X40="手",TEXT(Sheet1!W40,"0"),TEXT(Sheet1!W40,"00"))))</f>
        <v/>
      </c>
    </row>
    <row r="31" spans="1:10" s="41" customFormat="1">
      <c r="A31" s="41" t="str">
        <f t="shared" si="0"/>
        <v/>
      </c>
      <c r="B31" s="41" t="str">
        <f>ASC(IF(Sheet1!C41="","",IF(LEN(Sheet1!C41)+LEN(Sheet1!D41)=2,Sheet1!C41&amp;"      "&amp;Sheet1!D41&amp;"("&amp;Sheet1!G41&amp;")",IF(LEN(Sheet1!C41)+LEN(Sheet1!D41)=3,Sheet1!C41&amp;"    "&amp;Sheet1!D41&amp;"("&amp;Sheet1!G41&amp;")",IF(LEN(Sheet1!C41)+LEN(Sheet1!D41)=4,Sheet1!C41&amp;"  "&amp;Sheet1!D41&amp;"("&amp;Sheet1!G41&amp;")",IF(LEN(Sheet1!C41)+LEN(Sheet1!D41)&gt;=5,Sheet1!C41&amp;Sheet1!D41&amp;"("&amp;Sheet1!G41&amp;")",""))))))</f>
        <v/>
      </c>
      <c r="C31" s="41" t="str">
        <f>ASC(IF(Sheet1!E41="","",Sheet1!E41&amp;" "&amp;Sheet1!F41))</f>
        <v/>
      </c>
      <c r="D31" s="41" t="str">
        <f>IF(Sheet1!H41="","",IF(Sheet1!H41="女",2,1))</f>
        <v/>
      </c>
      <c r="E31" s="41" t="str">
        <f>IF(Sheet1!I41="","",VLOOKUP(Sheet1!I41,Sheet2!$F$2:$G$50,2,FALSE))</f>
        <v/>
      </c>
      <c r="F31" s="41" t="str">
        <f>IF(B31="","",IF(Sheet1!$D$4="",Sheet1!$D$5,VALUE(Sheet1!$D$4)))</f>
        <v/>
      </c>
      <c r="G31" s="41" t="str">
        <f>IF(Sheet1!B41="","",VALUE(Sheet1!B41))</f>
        <v/>
      </c>
      <c r="H31" s="41" t="str">
        <f>IF(Sheet1!J41="","",IF(VLOOKUP(Sheet1!J41,Sheet2!$A$2:$C$44,3,FALSE)&gt;=71,VLOOKUP(Sheet1!J41,Sheet2!$A$2:$C$44,2,FALSE)&amp;TEXT(Sheet1!L41,"00")&amp;TEXT(Sheet1!M41,"00"),VLOOKUP(Sheet1!J41,Sheet2!$A$2:$C$44,2,FALSE)&amp;TEXT(Sheet1!K41,"00")&amp;TEXT(Sheet1!L41,"00")&amp;IF(Sheet1!N41="手",TEXT(Sheet1!M41,"0"),TEXT(Sheet1!M41,"00"))))</f>
        <v/>
      </c>
      <c r="I31" s="41" t="str">
        <f>IF(Sheet1!O41="","",IF(VLOOKUP(Sheet1!O41,Sheet2!$A$2:$C$44,3,FALSE)&gt;=71,VLOOKUP(Sheet1!O41,Sheet2!$A$2:$C$44,2,FALSE)&amp;TEXT(Sheet1!Q41,"00")&amp;TEXT(Sheet1!R41,"00"),VLOOKUP(Sheet1!O41,Sheet2!$A$2:$C$44,2,FALSE)&amp;TEXT(Sheet1!P41,"00")&amp;TEXT(Sheet1!Q41,"00")&amp;IF(Sheet1!S41="手",TEXT(Sheet1!R41,"0"),TEXT(Sheet1!R41,"00"))))</f>
        <v/>
      </c>
      <c r="J31" s="41" t="str">
        <f>IF(Sheet1!T41="","",IF(VLOOKUP(Sheet1!T41,Sheet2!$A$2:$C$44,3,FALSE)&gt;=71,VLOOKUP(Sheet1!T41,Sheet2!$A$2:$C$44,2,FALSE)&amp;TEXT(Sheet1!V41,"00")&amp;TEXT(Sheet1!W41,"00"),VLOOKUP(Sheet1!T41,Sheet2!$A$2:$C$44,2,FALSE)&amp;TEXT(Sheet1!U41,"00")&amp;TEXT(Sheet1!V41,"00")&amp;IF(Sheet1!X41="手",TEXT(Sheet1!W41,"0"),TEXT(Sheet1!W41,"00"))))</f>
        <v/>
      </c>
    </row>
    <row r="32" spans="1:10" s="41" customFormat="1">
      <c r="A32" s="41" t="str">
        <f t="shared" si="0"/>
        <v/>
      </c>
      <c r="B32" s="41" t="str">
        <f>ASC(IF(Sheet1!C42="","",IF(LEN(Sheet1!C42)+LEN(Sheet1!D42)=2,Sheet1!C42&amp;"      "&amp;Sheet1!D42&amp;"("&amp;Sheet1!G42&amp;")",IF(LEN(Sheet1!C42)+LEN(Sheet1!D42)=3,Sheet1!C42&amp;"    "&amp;Sheet1!D42&amp;"("&amp;Sheet1!G42&amp;")",IF(LEN(Sheet1!C42)+LEN(Sheet1!D42)=4,Sheet1!C42&amp;"  "&amp;Sheet1!D42&amp;"("&amp;Sheet1!G42&amp;")",IF(LEN(Sheet1!C42)+LEN(Sheet1!D42)&gt;=5,Sheet1!C42&amp;Sheet1!D42&amp;"("&amp;Sheet1!G42&amp;")",""))))))</f>
        <v/>
      </c>
      <c r="C32" s="41" t="str">
        <f>ASC(IF(Sheet1!E42="","",Sheet1!E42&amp;" "&amp;Sheet1!F42))</f>
        <v/>
      </c>
      <c r="D32" s="41" t="str">
        <f>IF(Sheet1!H42="","",IF(Sheet1!H42="女",2,1))</f>
        <v/>
      </c>
      <c r="E32" s="41" t="str">
        <f>IF(Sheet1!I42="","",VLOOKUP(Sheet1!I42,Sheet2!$F$2:$G$50,2,FALSE))</f>
        <v/>
      </c>
      <c r="F32" s="41" t="str">
        <f>IF(B32="","",IF(Sheet1!$D$4="",Sheet1!$D$5,VALUE(Sheet1!$D$4)))</f>
        <v/>
      </c>
      <c r="G32" s="41" t="str">
        <f>IF(Sheet1!B42="","",VALUE(Sheet1!B42))</f>
        <v/>
      </c>
      <c r="H32" s="41" t="str">
        <f>IF(Sheet1!J42="","",IF(VLOOKUP(Sheet1!J42,Sheet2!$A$2:$C$44,3,FALSE)&gt;=71,VLOOKUP(Sheet1!J42,Sheet2!$A$2:$C$44,2,FALSE)&amp;TEXT(Sheet1!L42,"00")&amp;TEXT(Sheet1!M42,"00"),VLOOKUP(Sheet1!J42,Sheet2!$A$2:$C$44,2,FALSE)&amp;TEXT(Sheet1!K42,"00")&amp;TEXT(Sheet1!L42,"00")&amp;IF(Sheet1!N42="手",TEXT(Sheet1!M42,"0"),TEXT(Sheet1!M42,"00"))))</f>
        <v/>
      </c>
      <c r="I32" s="41" t="str">
        <f>IF(Sheet1!O42="","",IF(VLOOKUP(Sheet1!O42,Sheet2!$A$2:$C$44,3,FALSE)&gt;=71,VLOOKUP(Sheet1!O42,Sheet2!$A$2:$C$44,2,FALSE)&amp;TEXT(Sheet1!Q42,"00")&amp;TEXT(Sheet1!R42,"00"),VLOOKUP(Sheet1!O42,Sheet2!$A$2:$C$44,2,FALSE)&amp;TEXT(Sheet1!P42,"00")&amp;TEXT(Sheet1!Q42,"00")&amp;IF(Sheet1!S42="手",TEXT(Sheet1!R42,"0"),TEXT(Sheet1!R42,"00"))))</f>
        <v/>
      </c>
      <c r="J32" s="41" t="str">
        <f>IF(Sheet1!T42="","",IF(VLOOKUP(Sheet1!T42,Sheet2!$A$2:$C$44,3,FALSE)&gt;=71,VLOOKUP(Sheet1!T42,Sheet2!$A$2:$C$44,2,FALSE)&amp;TEXT(Sheet1!V42,"00")&amp;TEXT(Sheet1!W42,"00"),VLOOKUP(Sheet1!T42,Sheet2!$A$2:$C$44,2,FALSE)&amp;TEXT(Sheet1!U42,"00")&amp;TEXT(Sheet1!V42,"00")&amp;IF(Sheet1!X42="手",TEXT(Sheet1!W42,"0"),TEXT(Sheet1!W42,"00"))))</f>
        <v/>
      </c>
    </row>
    <row r="33" spans="1:10" s="41" customFormat="1">
      <c r="A33" s="41" t="str">
        <f t="shared" si="0"/>
        <v/>
      </c>
      <c r="B33" s="41" t="str">
        <f>ASC(IF(Sheet1!C43="","",IF(LEN(Sheet1!C43)+LEN(Sheet1!D43)=2,Sheet1!C43&amp;"      "&amp;Sheet1!D43&amp;"("&amp;Sheet1!G43&amp;")",IF(LEN(Sheet1!C43)+LEN(Sheet1!D43)=3,Sheet1!C43&amp;"    "&amp;Sheet1!D43&amp;"("&amp;Sheet1!G43&amp;")",IF(LEN(Sheet1!C43)+LEN(Sheet1!D43)=4,Sheet1!C43&amp;"  "&amp;Sheet1!D43&amp;"("&amp;Sheet1!G43&amp;")",IF(LEN(Sheet1!C43)+LEN(Sheet1!D43)&gt;=5,Sheet1!C43&amp;Sheet1!D43&amp;"("&amp;Sheet1!G43&amp;")",""))))))</f>
        <v/>
      </c>
      <c r="C33" s="41" t="str">
        <f>ASC(IF(Sheet1!E43="","",Sheet1!E43&amp;" "&amp;Sheet1!F43))</f>
        <v/>
      </c>
      <c r="D33" s="41" t="str">
        <f>IF(Sheet1!H43="","",IF(Sheet1!H43="女",2,1))</f>
        <v/>
      </c>
      <c r="E33" s="41" t="str">
        <f>IF(Sheet1!I43="","",VLOOKUP(Sheet1!I43,Sheet2!$F$2:$G$50,2,FALSE))</f>
        <v/>
      </c>
      <c r="F33" s="41" t="str">
        <f>IF(B33="","",IF(Sheet1!$D$4="",Sheet1!$D$5,VALUE(Sheet1!$D$4)))</f>
        <v/>
      </c>
      <c r="G33" s="41" t="str">
        <f>IF(Sheet1!B43="","",VALUE(Sheet1!B43))</f>
        <v/>
      </c>
      <c r="H33" s="41" t="str">
        <f>IF(Sheet1!J43="","",IF(VLOOKUP(Sheet1!J43,Sheet2!$A$2:$C$44,3,FALSE)&gt;=71,VLOOKUP(Sheet1!J43,Sheet2!$A$2:$C$44,2,FALSE)&amp;TEXT(Sheet1!L43,"00")&amp;TEXT(Sheet1!M43,"00"),VLOOKUP(Sheet1!J43,Sheet2!$A$2:$C$44,2,FALSE)&amp;TEXT(Sheet1!K43,"00")&amp;TEXT(Sheet1!L43,"00")&amp;IF(Sheet1!N43="手",TEXT(Sheet1!M43,"0"),TEXT(Sheet1!M43,"00"))))</f>
        <v/>
      </c>
      <c r="I33" s="41" t="str">
        <f>IF(Sheet1!O43="","",IF(VLOOKUP(Sheet1!O43,Sheet2!$A$2:$C$44,3,FALSE)&gt;=71,VLOOKUP(Sheet1!O43,Sheet2!$A$2:$C$44,2,FALSE)&amp;TEXT(Sheet1!Q43,"00")&amp;TEXT(Sheet1!R43,"00"),VLOOKUP(Sheet1!O43,Sheet2!$A$2:$C$44,2,FALSE)&amp;TEXT(Sheet1!P43,"00")&amp;TEXT(Sheet1!Q43,"00")&amp;IF(Sheet1!S43="手",TEXT(Sheet1!R43,"0"),TEXT(Sheet1!R43,"00"))))</f>
        <v/>
      </c>
      <c r="J33" s="41" t="str">
        <f>IF(Sheet1!T43="","",IF(VLOOKUP(Sheet1!T43,Sheet2!$A$2:$C$44,3,FALSE)&gt;=71,VLOOKUP(Sheet1!T43,Sheet2!$A$2:$C$44,2,FALSE)&amp;TEXT(Sheet1!V43,"00")&amp;TEXT(Sheet1!W43,"00"),VLOOKUP(Sheet1!T43,Sheet2!$A$2:$C$44,2,FALSE)&amp;TEXT(Sheet1!U43,"00")&amp;TEXT(Sheet1!V43,"00")&amp;IF(Sheet1!X43="手",TEXT(Sheet1!W43,"0"),TEXT(Sheet1!W43,"00"))))</f>
        <v/>
      </c>
    </row>
    <row r="34" spans="1:10" s="41" customFormat="1">
      <c r="A34" s="41" t="str">
        <f t="shared" si="0"/>
        <v/>
      </c>
      <c r="B34" s="41" t="str">
        <f>ASC(IF(Sheet1!C44="","",IF(LEN(Sheet1!C44)+LEN(Sheet1!D44)=2,Sheet1!C44&amp;"      "&amp;Sheet1!D44&amp;"("&amp;Sheet1!G44&amp;")",IF(LEN(Sheet1!C44)+LEN(Sheet1!D44)=3,Sheet1!C44&amp;"    "&amp;Sheet1!D44&amp;"("&amp;Sheet1!G44&amp;")",IF(LEN(Sheet1!C44)+LEN(Sheet1!D44)=4,Sheet1!C44&amp;"  "&amp;Sheet1!D44&amp;"("&amp;Sheet1!G44&amp;")",IF(LEN(Sheet1!C44)+LEN(Sheet1!D44)&gt;=5,Sheet1!C44&amp;Sheet1!D44&amp;"("&amp;Sheet1!G44&amp;")",""))))))</f>
        <v/>
      </c>
      <c r="C34" s="41" t="str">
        <f>ASC(IF(Sheet1!E44="","",Sheet1!E44&amp;" "&amp;Sheet1!F44))</f>
        <v/>
      </c>
      <c r="D34" s="41" t="str">
        <f>IF(Sheet1!H44="","",IF(Sheet1!H44="女",2,1))</f>
        <v/>
      </c>
      <c r="E34" s="41" t="str">
        <f>IF(Sheet1!I44="","",VLOOKUP(Sheet1!I44,Sheet2!$F$2:$G$50,2,FALSE))</f>
        <v/>
      </c>
      <c r="F34" s="41" t="str">
        <f>IF(B34="","",IF(Sheet1!$D$4="",Sheet1!$D$5,VALUE(Sheet1!$D$4)))</f>
        <v/>
      </c>
      <c r="G34" s="41" t="str">
        <f>IF(Sheet1!B44="","",VALUE(Sheet1!B44))</f>
        <v/>
      </c>
      <c r="H34" s="41" t="str">
        <f>IF(Sheet1!J44="","",IF(VLOOKUP(Sheet1!J44,Sheet2!$A$2:$C$44,3,FALSE)&gt;=71,VLOOKUP(Sheet1!J44,Sheet2!$A$2:$C$44,2,FALSE)&amp;TEXT(Sheet1!L44,"00")&amp;TEXT(Sheet1!M44,"00"),VLOOKUP(Sheet1!J44,Sheet2!$A$2:$C$44,2,FALSE)&amp;TEXT(Sheet1!K44,"00")&amp;TEXT(Sheet1!L44,"00")&amp;IF(Sheet1!N44="手",TEXT(Sheet1!M44,"0"),TEXT(Sheet1!M44,"00"))))</f>
        <v/>
      </c>
      <c r="I34" s="41" t="str">
        <f>IF(Sheet1!O44="","",IF(VLOOKUP(Sheet1!O44,Sheet2!$A$2:$C$44,3,FALSE)&gt;=71,VLOOKUP(Sheet1!O44,Sheet2!$A$2:$C$44,2,FALSE)&amp;TEXT(Sheet1!Q44,"00")&amp;TEXT(Sheet1!R44,"00"),VLOOKUP(Sheet1!O44,Sheet2!$A$2:$C$44,2,FALSE)&amp;TEXT(Sheet1!P44,"00")&amp;TEXT(Sheet1!Q44,"00")&amp;IF(Sheet1!S44="手",TEXT(Sheet1!R44,"0"),TEXT(Sheet1!R44,"00"))))</f>
        <v/>
      </c>
      <c r="J34" s="41" t="str">
        <f>IF(Sheet1!T44="","",IF(VLOOKUP(Sheet1!T44,Sheet2!$A$2:$C$44,3,FALSE)&gt;=71,VLOOKUP(Sheet1!T44,Sheet2!$A$2:$C$44,2,FALSE)&amp;TEXT(Sheet1!V44,"00")&amp;TEXT(Sheet1!W44,"00"),VLOOKUP(Sheet1!T44,Sheet2!$A$2:$C$44,2,FALSE)&amp;TEXT(Sheet1!U44,"00")&amp;TEXT(Sheet1!V44,"00")&amp;IF(Sheet1!X44="手",TEXT(Sheet1!W44,"0"),TEXT(Sheet1!W44,"00"))))</f>
        <v/>
      </c>
    </row>
    <row r="35" spans="1:10" s="41" customFormat="1">
      <c r="A35" s="41" t="str">
        <f t="shared" ref="A35:A66" si="1">IF(B35="","",D35*100000000+E35*1000000+200000+G35)</f>
        <v/>
      </c>
      <c r="B35" s="41" t="str">
        <f>ASC(IF(Sheet1!C45="","",IF(LEN(Sheet1!C45)+LEN(Sheet1!D45)=2,Sheet1!C45&amp;"      "&amp;Sheet1!D45&amp;"("&amp;Sheet1!G45&amp;")",IF(LEN(Sheet1!C45)+LEN(Sheet1!D45)=3,Sheet1!C45&amp;"    "&amp;Sheet1!D45&amp;"("&amp;Sheet1!G45&amp;")",IF(LEN(Sheet1!C45)+LEN(Sheet1!D45)=4,Sheet1!C45&amp;"  "&amp;Sheet1!D45&amp;"("&amp;Sheet1!G45&amp;")",IF(LEN(Sheet1!C45)+LEN(Sheet1!D45)&gt;=5,Sheet1!C45&amp;Sheet1!D45&amp;"("&amp;Sheet1!G45&amp;")",""))))))</f>
        <v/>
      </c>
      <c r="C35" s="41" t="str">
        <f>ASC(IF(Sheet1!E45="","",Sheet1!E45&amp;" "&amp;Sheet1!F45))</f>
        <v/>
      </c>
      <c r="D35" s="41" t="str">
        <f>IF(Sheet1!H45="","",IF(Sheet1!H45="女",2,1))</f>
        <v/>
      </c>
      <c r="E35" s="41" t="str">
        <f>IF(Sheet1!I45="","",VLOOKUP(Sheet1!I45,Sheet2!$F$2:$G$50,2,FALSE))</f>
        <v/>
      </c>
      <c r="F35" s="41" t="str">
        <f>IF(B35="","",IF(Sheet1!$D$4="",Sheet1!$D$5,VALUE(Sheet1!$D$4)))</f>
        <v/>
      </c>
      <c r="G35" s="41" t="str">
        <f>IF(Sheet1!B45="","",VALUE(Sheet1!B45))</f>
        <v/>
      </c>
      <c r="H35" s="41" t="str">
        <f>IF(Sheet1!J45="","",IF(VLOOKUP(Sheet1!J45,Sheet2!$A$2:$C$44,3,FALSE)&gt;=71,VLOOKUP(Sheet1!J45,Sheet2!$A$2:$C$44,2,FALSE)&amp;TEXT(Sheet1!L45,"00")&amp;TEXT(Sheet1!M45,"00"),VLOOKUP(Sheet1!J45,Sheet2!$A$2:$C$44,2,FALSE)&amp;TEXT(Sheet1!K45,"00")&amp;TEXT(Sheet1!L45,"00")&amp;IF(Sheet1!N45="手",TEXT(Sheet1!M45,"0"),TEXT(Sheet1!M45,"00"))))</f>
        <v/>
      </c>
      <c r="I35" s="41" t="str">
        <f>IF(Sheet1!O45="","",IF(VLOOKUP(Sheet1!O45,Sheet2!$A$2:$C$44,3,FALSE)&gt;=71,VLOOKUP(Sheet1!O45,Sheet2!$A$2:$C$44,2,FALSE)&amp;TEXT(Sheet1!Q45,"00")&amp;TEXT(Sheet1!R45,"00"),VLOOKUP(Sheet1!O45,Sheet2!$A$2:$C$44,2,FALSE)&amp;TEXT(Sheet1!P45,"00")&amp;TEXT(Sheet1!Q45,"00")&amp;IF(Sheet1!S45="手",TEXT(Sheet1!R45,"0"),TEXT(Sheet1!R45,"00"))))</f>
        <v/>
      </c>
      <c r="J35" s="41" t="str">
        <f>IF(Sheet1!T45="","",IF(VLOOKUP(Sheet1!T45,Sheet2!$A$2:$C$44,3,FALSE)&gt;=71,VLOOKUP(Sheet1!T45,Sheet2!$A$2:$C$44,2,FALSE)&amp;TEXT(Sheet1!V45,"00")&amp;TEXT(Sheet1!W45,"00"),VLOOKUP(Sheet1!T45,Sheet2!$A$2:$C$44,2,FALSE)&amp;TEXT(Sheet1!U45,"00")&amp;TEXT(Sheet1!V45,"00")&amp;IF(Sheet1!X45="手",TEXT(Sheet1!W45,"0"),TEXT(Sheet1!W45,"00"))))</f>
        <v/>
      </c>
    </row>
    <row r="36" spans="1:10" s="41" customFormat="1">
      <c r="A36" s="41" t="str">
        <f t="shared" si="1"/>
        <v/>
      </c>
      <c r="B36" s="41" t="str">
        <f>ASC(IF(Sheet1!C46="","",IF(LEN(Sheet1!C46)+LEN(Sheet1!D46)=2,Sheet1!C46&amp;"      "&amp;Sheet1!D46&amp;"("&amp;Sheet1!G46&amp;")",IF(LEN(Sheet1!C46)+LEN(Sheet1!D46)=3,Sheet1!C46&amp;"    "&amp;Sheet1!D46&amp;"("&amp;Sheet1!G46&amp;")",IF(LEN(Sheet1!C46)+LEN(Sheet1!D46)=4,Sheet1!C46&amp;"  "&amp;Sheet1!D46&amp;"("&amp;Sheet1!G46&amp;")",IF(LEN(Sheet1!C46)+LEN(Sheet1!D46)&gt;=5,Sheet1!C46&amp;Sheet1!D46&amp;"("&amp;Sheet1!G46&amp;")",""))))))</f>
        <v/>
      </c>
      <c r="C36" s="41" t="str">
        <f>ASC(IF(Sheet1!E46="","",Sheet1!E46&amp;" "&amp;Sheet1!F46))</f>
        <v/>
      </c>
      <c r="D36" s="41" t="str">
        <f>IF(Sheet1!H46="","",IF(Sheet1!H46="女",2,1))</f>
        <v/>
      </c>
      <c r="E36" s="41" t="str">
        <f>IF(Sheet1!I46="","",VLOOKUP(Sheet1!I46,Sheet2!$F$2:$G$50,2,FALSE))</f>
        <v/>
      </c>
      <c r="F36" s="41" t="str">
        <f>IF(B36="","",IF(Sheet1!$D$4="",Sheet1!$D$5,VALUE(Sheet1!$D$4)))</f>
        <v/>
      </c>
      <c r="G36" s="41" t="str">
        <f>IF(Sheet1!B46="","",VALUE(Sheet1!B46))</f>
        <v/>
      </c>
      <c r="H36" s="41" t="str">
        <f>IF(Sheet1!J46="","",IF(VLOOKUP(Sheet1!J46,Sheet2!$A$2:$C$44,3,FALSE)&gt;=71,VLOOKUP(Sheet1!J46,Sheet2!$A$2:$C$44,2,FALSE)&amp;TEXT(Sheet1!L46,"00")&amp;TEXT(Sheet1!M46,"00"),VLOOKUP(Sheet1!J46,Sheet2!$A$2:$C$44,2,FALSE)&amp;TEXT(Sheet1!K46,"00")&amp;TEXT(Sheet1!L46,"00")&amp;IF(Sheet1!N46="手",TEXT(Sheet1!M46,"0"),TEXT(Sheet1!M46,"00"))))</f>
        <v/>
      </c>
      <c r="I36" s="41" t="str">
        <f>IF(Sheet1!O46="","",IF(VLOOKUP(Sheet1!O46,Sheet2!$A$2:$C$44,3,FALSE)&gt;=71,VLOOKUP(Sheet1!O46,Sheet2!$A$2:$C$44,2,FALSE)&amp;TEXT(Sheet1!Q46,"00")&amp;TEXT(Sheet1!R46,"00"),VLOOKUP(Sheet1!O46,Sheet2!$A$2:$C$44,2,FALSE)&amp;TEXT(Sheet1!P46,"00")&amp;TEXT(Sheet1!Q46,"00")&amp;IF(Sheet1!S46="手",TEXT(Sheet1!R46,"0"),TEXT(Sheet1!R46,"00"))))</f>
        <v/>
      </c>
      <c r="J36" s="41" t="str">
        <f>IF(Sheet1!T46="","",IF(VLOOKUP(Sheet1!T46,Sheet2!$A$2:$C$44,3,FALSE)&gt;=71,VLOOKUP(Sheet1!T46,Sheet2!$A$2:$C$44,2,FALSE)&amp;TEXT(Sheet1!V46,"00")&amp;TEXT(Sheet1!W46,"00"),VLOOKUP(Sheet1!T46,Sheet2!$A$2:$C$44,2,FALSE)&amp;TEXT(Sheet1!U46,"00")&amp;TEXT(Sheet1!V46,"00")&amp;IF(Sheet1!X46="手",TEXT(Sheet1!W46,"0"),TEXT(Sheet1!W46,"00"))))</f>
        <v/>
      </c>
    </row>
    <row r="37" spans="1:10" s="41" customFormat="1">
      <c r="A37" s="41" t="str">
        <f t="shared" si="1"/>
        <v/>
      </c>
      <c r="B37" s="41" t="str">
        <f>ASC(IF(Sheet1!C47="","",IF(LEN(Sheet1!C47)+LEN(Sheet1!D47)=2,Sheet1!C47&amp;"      "&amp;Sheet1!D47&amp;"("&amp;Sheet1!G47&amp;")",IF(LEN(Sheet1!C47)+LEN(Sheet1!D47)=3,Sheet1!C47&amp;"    "&amp;Sheet1!D47&amp;"("&amp;Sheet1!G47&amp;")",IF(LEN(Sheet1!C47)+LEN(Sheet1!D47)=4,Sheet1!C47&amp;"  "&amp;Sheet1!D47&amp;"("&amp;Sheet1!G47&amp;")",IF(LEN(Sheet1!C47)+LEN(Sheet1!D47)&gt;=5,Sheet1!C47&amp;Sheet1!D47&amp;"("&amp;Sheet1!G47&amp;")",""))))))</f>
        <v/>
      </c>
      <c r="C37" s="41" t="str">
        <f>ASC(IF(Sheet1!E47="","",Sheet1!E47&amp;" "&amp;Sheet1!F47))</f>
        <v/>
      </c>
      <c r="D37" s="41" t="str">
        <f>IF(Sheet1!H47="","",IF(Sheet1!H47="女",2,1))</f>
        <v/>
      </c>
      <c r="E37" s="41" t="str">
        <f>IF(Sheet1!I47="","",VLOOKUP(Sheet1!I47,Sheet2!$F$2:$G$50,2,FALSE))</f>
        <v/>
      </c>
      <c r="F37" s="41" t="str">
        <f>IF(B37="","",IF(Sheet1!$D$4="",Sheet1!$D$5,VALUE(Sheet1!$D$4)))</f>
        <v/>
      </c>
      <c r="G37" s="41" t="str">
        <f>IF(Sheet1!B47="","",VALUE(Sheet1!B47))</f>
        <v/>
      </c>
      <c r="H37" s="41" t="str">
        <f>IF(Sheet1!J47="","",IF(VLOOKUP(Sheet1!J47,Sheet2!$A$2:$C$44,3,FALSE)&gt;=71,VLOOKUP(Sheet1!J47,Sheet2!$A$2:$C$44,2,FALSE)&amp;TEXT(Sheet1!L47,"00")&amp;TEXT(Sheet1!M47,"00"),VLOOKUP(Sheet1!J47,Sheet2!$A$2:$C$44,2,FALSE)&amp;TEXT(Sheet1!K47,"00")&amp;TEXT(Sheet1!L47,"00")&amp;IF(Sheet1!N47="手",TEXT(Sheet1!M47,"0"),TEXT(Sheet1!M47,"00"))))</f>
        <v/>
      </c>
      <c r="I37" s="41" t="str">
        <f>IF(Sheet1!O47="","",IF(VLOOKUP(Sheet1!O47,Sheet2!$A$2:$C$44,3,FALSE)&gt;=71,VLOOKUP(Sheet1!O47,Sheet2!$A$2:$C$44,2,FALSE)&amp;TEXT(Sheet1!Q47,"00")&amp;TEXT(Sheet1!R47,"00"),VLOOKUP(Sheet1!O47,Sheet2!$A$2:$C$44,2,FALSE)&amp;TEXT(Sheet1!P47,"00")&amp;TEXT(Sheet1!Q47,"00")&amp;IF(Sheet1!S47="手",TEXT(Sheet1!R47,"0"),TEXT(Sheet1!R47,"00"))))</f>
        <v/>
      </c>
      <c r="J37" s="41" t="str">
        <f>IF(Sheet1!T47="","",IF(VLOOKUP(Sheet1!T47,Sheet2!$A$2:$C$44,3,FALSE)&gt;=71,VLOOKUP(Sheet1!T47,Sheet2!$A$2:$C$44,2,FALSE)&amp;TEXT(Sheet1!V47,"00")&amp;TEXT(Sheet1!W47,"00"),VLOOKUP(Sheet1!T47,Sheet2!$A$2:$C$44,2,FALSE)&amp;TEXT(Sheet1!U47,"00")&amp;TEXT(Sheet1!V47,"00")&amp;IF(Sheet1!X47="手",TEXT(Sheet1!W47,"0"),TEXT(Sheet1!W47,"00"))))</f>
        <v/>
      </c>
    </row>
    <row r="38" spans="1:10" s="41" customFormat="1">
      <c r="A38" s="41" t="str">
        <f t="shared" si="1"/>
        <v/>
      </c>
      <c r="B38" s="41" t="str">
        <f>ASC(IF(Sheet1!C48="","",IF(LEN(Sheet1!C48)+LEN(Sheet1!D48)=2,Sheet1!C48&amp;"      "&amp;Sheet1!D48&amp;"("&amp;Sheet1!G48&amp;")",IF(LEN(Sheet1!C48)+LEN(Sheet1!D48)=3,Sheet1!C48&amp;"    "&amp;Sheet1!D48&amp;"("&amp;Sheet1!G48&amp;")",IF(LEN(Sheet1!C48)+LEN(Sheet1!D48)=4,Sheet1!C48&amp;"  "&amp;Sheet1!D48&amp;"("&amp;Sheet1!G48&amp;")",IF(LEN(Sheet1!C48)+LEN(Sheet1!D48)&gt;=5,Sheet1!C48&amp;Sheet1!D48&amp;"("&amp;Sheet1!G48&amp;")",""))))))</f>
        <v/>
      </c>
      <c r="C38" s="41" t="str">
        <f>ASC(IF(Sheet1!E48="","",Sheet1!E48&amp;" "&amp;Sheet1!F48))</f>
        <v/>
      </c>
      <c r="D38" s="41" t="str">
        <f>IF(Sheet1!H48="","",IF(Sheet1!H48="女",2,1))</f>
        <v/>
      </c>
      <c r="E38" s="41" t="str">
        <f>IF(Sheet1!I48="","",VLOOKUP(Sheet1!I48,Sheet2!$F$2:$G$50,2,FALSE))</f>
        <v/>
      </c>
      <c r="F38" s="41" t="str">
        <f>IF(B38="","",IF(Sheet1!$D$4="",Sheet1!$D$5,VALUE(Sheet1!$D$4)))</f>
        <v/>
      </c>
      <c r="G38" s="41" t="str">
        <f>IF(Sheet1!B48="","",VALUE(Sheet1!B48))</f>
        <v/>
      </c>
      <c r="H38" s="41" t="str">
        <f>IF(Sheet1!J48="","",IF(VLOOKUP(Sheet1!J48,Sheet2!$A$2:$C$44,3,FALSE)&gt;=71,VLOOKUP(Sheet1!J48,Sheet2!$A$2:$C$44,2,FALSE)&amp;TEXT(Sheet1!L48,"00")&amp;TEXT(Sheet1!M48,"00"),VLOOKUP(Sheet1!J48,Sheet2!$A$2:$C$44,2,FALSE)&amp;TEXT(Sheet1!K48,"00")&amp;TEXT(Sheet1!L48,"00")&amp;IF(Sheet1!N48="手",TEXT(Sheet1!M48,"0"),TEXT(Sheet1!M48,"00"))))</f>
        <v/>
      </c>
      <c r="I38" s="41" t="str">
        <f>IF(Sheet1!O48="","",IF(VLOOKUP(Sheet1!O48,Sheet2!$A$2:$C$44,3,FALSE)&gt;=71,VLOOKUP(Sheet1!O48,Sheet2!$A$2:$C$44,2,FALSE)&amp;TEXT(Sheet1!Q48,"00")&amp;TEXT(Sheet1!R48,"00"),VLOOKUP(Sheet1!O48,Sheet2!$A$2:$C$44,2,FALSE)&amp;TEXT(Sheet1!P48,"00")&amp;TEXT(Sheet1!Q48,"00")&amp;IF(Sheet1!S48="手",TEXT(Sheet1!R48,"0"),TEXT(Sheet1!R48,"00"))))</f>
        <v/>
      </c>
      <c r="J38" s="41" t="str">
        <f>IF(Sheet1!T48="","",IF(VLOOKUP(Sheet1!T48,Sheet2!$A$2:$C$44,3,FALSE)&gt;=71,VLOOKUP(Sheet1!T48,Sheet2!$A$2:$C$44,2,FALSE)&amp;TEXT(Sheet1!V48,"00")&amp;TEXT(Sheet1!W48,"00"),VLOOKUP(Sheet1!T48,Sheet2!$A$2:$C$44,2,FALSE)&amp;TEXT(Sheet1!U48,"00")&amp;TEXT(Sheet1!V48,"00")&amp;IF(Sheet1!X48="手",TEXT(Sheet1!W48,"0"),TEXT(Sheet1!W48,"00"))))</f>
        <v/>
      </c>
    </row>
    <row r="39" spans="1:10" s="41" customFormat="1">
      <c r="A39" s="41" t="str">
        <f t="shared" si="1"/>
        <v/>
      </c>
      <c r="B39" s="41" t="str">
        <f>ASC(IF(Sheet1!C49="","",IF(LEN(Sheet1!C49)+LEN(Sheet1!D49)=2,Sheet1!C49&amp;"      "&amp;Sheet1!D49&amp;"("&amp;Sheet1!G49&amp;")",IF(LEN(Sheet1!C49)+LEN(Sheet1!D49)=3,Sheet1!C49&amp;"    "&amp;Sheet1!D49&amp;"("&amp;Sheet1!G49&amp;")",IF(LEN(Sheet1!C49)+LEN(Sheet1!D49)=4,Sheet1!C49&amp;"  "&amp;Sheet1!D49&amp;"("&amp;Sheet1!G49&amp;")",IF(LEN(Sheet1!C49)+LEN(Sheet1!D49)&gt;=5,Sheet1!C49&amp;Sheet1!D49&amp;"("&amp;Sheet1!G49&amp;")",""))))))</f>
        <v/>
      </c>
      <c r="C39" s="41" t="str">
        <f>ASC(IF(Sheet1!E49="","",Sheet1!E49&amp;" "&amp;Sheet1!F49))</f>
        <v/>
      </c>
      <c r="D39" s="41" t="str">
        <f>IF(Sheet1!H49="","",IF(Sheet1!H49="女",2,1))</f>
        <v/>
      </c>
      <c r="E39" s="41" t="str">
        <f>IF(Sheet1!I49="","",VLOOKUP(Sheet1!I49,Sheet2!$F$2:$G$50,2,FALSE))</f>
        <v/>
      </c>
      <c r="F39" s="41" t="str">
        <f>IF(B39="","",IF(Sheet1!$D$4="",Sheet1!$D$5,VALUE(Sheet1!$D$4)))</f>
        <v/>
      </c>
      <c r="G39" s="41" t="str">
        <f>IF(Sheet1!B49="","",VALUE(Sheet1!B49))</f>
        <v/>
      </c>
      <c r="H39" s="41" t="str">
        <f>IF(Sheet1!J49="","",IF(VLOOKUP(Sheet1!J49,Sheet2!$A$2:$C$44,3,FALSE)&gt;=71,VLOOKUP(Sheet1!J49,Sheet2!$A$2:$C$44,2,FALSE)&amp;TEXT(Sheet1!L49,"00")&amp;TEXT(Sheet1!M49,"00"),VLOOKUP(Sheet1!J49,Sheet2!$A$2:$C$44,2,FALSE)&amp;TEXT(Sheet1!K49,"00")&amp;TEXT(Sheet1!L49,"00")&amp;IF(Sheet1!N49="手",TEXT(Sheet1!M49,"0"),TEXT(Sheet1!M49,"00"))))</f>
        <v/>
      </c>
      <c r="I39" s="41" t="str">
        <f>IF(Sheet1!O49="","",IF(VLOOKUP(Sheet1!O49,Sheet2!$A$2:$C$44,3,FALSE)&gt;=71,VLOOKUP(Sheet1!O49,Sheet2!$A$2:$C$44,2,FALSE)&amp;TEXT(Sheet1!Q49,"00")&amp;TEXT(Sheet1!R49,"00"),VLOOKUP(Sheet1!O49,Sheet2!$A$2:$C$44,2,FALSE)&amp;TEXT(Sheet1!P49,"00")&amp;TEXT(Sheet1!Q49,"00")&amp;IF(Sheet1!S49="手",TEXT(Sheet1!R49,"0"),TEXT(Sheet1!R49,"00"))))</f>
        <v/>
      </c>
      <c r="J39" s="41" t="str">
        <f>IF(Sheet1!T49="","",IF(VLOOKUP(Sheet1!T49,Sheet2!$A$2:$C$44,3,FALSE)&gt;=71,VLOOKUP(Sheet1!T49,Sheet2!$A$2:$C$44,2,FALSE)&amp;TEXT(Sheet1!V49,"00")&amp;TEXT(Sheet1!W49,"00"),VLOOKUP(Sheet1!T49,Sheet2!$A$2:$C$44,2,FALSE)&amp;TEXT(Sheet1!U49,"00")&amp;TEXT(Sheet1!V49,"00")&amp;IF(Sheet1!X49="手",TEXT(Sheet1!W49,"0"),TEXT(Sheet1!W49,"00"))))</f>
        <v/>
      </c>
    </row>
    <row r="40" spans="1:10" s="41" customFormat="1">
      <c r="A40" s="41" t="str">
        <f t="shared" si="1"/>
        <v/>
      </c>
      <c r="B40" s="41" t="str">
        <f>ASC(IF(Sheet1!C50="","",IF(LEN(Sheet1!C50)+LEN(Sheet1!D50)=2,Sheet1!C50&amp;"      "&amp;Sheet1!D50&amp;"("&amp;Sheet1!G50&amp;")",IF(LEN(Sheet1!C50)+LEN(Sheet1!D50)=3,Sheet1!C50&amp;"    "&amp;Sheet1!D50&amp;"("&amp;Sheet1!G50&amp;")",IF(LEN(Sheet1!C50)+LEN(Sheet1!D50)=4,Sheet1!C50&amp;"  "&amp;Sheet1!D50&amp;"("&amp;Sheet1!G50&amp;")",IF(LEN(Sheet1!C50)+LEN(Sheet1!D50)&gt;=5,Sheet1!C50&amp;Sheet1!D50&amp;"("&amp;Sheet1!G50&amp;")",""))))))</f>
        <v/>
      </c>
      <c r="C40" s="41" t="str">
        <f>ASC(IF(Sheet1!E50="","",Sheet1!E50&amp;" "&amp;Sheet1!F50))</f>
        <v/>
      </c>
      <c r="D40" s="41" t="str">
        <f>IF(Sheet1!H50="","",IF(Sheet1!H50="女",2,1))</f>
        <v/>
      </c>
      <c r="E40" s="41" t="str">
        <f>IF(Sheet1!I50="","",VLOOKUP(Sheet1!I50,Sheet2!$F$2:$G$50,2,FALSE))</f>
        <v/>
      </c>
      <c r="F40" s="41" t="str">
        <f>IF(B40="","",IF(Sheet1!$D$4="",Sheet1!$D$5,VALUE(Sheet1!$D$4)))</f>
        <v/>
      </c>
      <c r="G40" s="41" t="str">
        <f>IF(Sheet1!B50="","",VALUE(Sheet1!B50))</f>
        <v/>
      </c>
      <c r="H40" s="41" t="str">
        <f>IF(Sheet1!J50="","",IF(VLOOKUP(Sheet1!J50,Sheet2!$A$2:$C$44,3,FALSE)&gt;=71,VLOOKUP(Sheet1!J50,Sheet2!$A$2:$C$44,2,FALSE)&amp;TEXT(Sheet1!L50,"00")&amp;TEXT(Sheet1!M50,"00"),VLOOKUP(Sheet1!J50,Sheet2!$A$2:$C$44,2,FALSE)&amp;TEXT(Sheet1!K50,"00")&amp;TEXT(Sheet1!L50,"00")&amp;IF(Sheet1!N50="手",TEXT(Sheet1!M50,"0"),TEXT(Sheet1!M50,"00"))))</f>
        <v/>
      </c>
      <c r="I40" s="41" t="str">
        <f>IF(Sheet1!O50="","",IF(VLOOKUP(Sheet1!O50,Sheet2!$A$2:$C$44,3,FALSE)&gt;=71,VLOOKUP(Sheet1!O50,Sheet2!$A$2:$C$44,2,FALSE)&amp;TEXT(Sheet1!Q50,"00")&amp;TEXT(Sheet1!R50,"00"),VLOOKUP(Sheet1!O50,Sheet2!$A$2:$C$44,2,FALSE)&amp;TEXT(Sheet1!P50,"00")&amp;TEXT(Sheet1!Q50,"00")&amp;IF(Sheet1!S50="手",TEXT(Sheet1!R50,"0"),TEXT(Sheet1!R50,"00"))))</f>
        <v/>
      </c>
      <c r="J40" s="41" t="str">
        <f>IF(Sheet1!T50="","",IF(VLOOKUP(Sheet1!T50,Sheet2!$A$2:$C$44,3,FALSE)&gt;=71,VLOOKUP(Sheet1!T50,Sheet2!$A$2:$C$44,2,FALSE)&amp;TEXT(Sheet1!V50,"00")&amp;TEXT(Sheet1!W50,"00"),VLOOKUP(Sheet1!T50,Sheet2!$A$2:$C$44,2,FALSE)&amp;TEXT(Sheet1!U50,"00")&amp;TEXT(Sheet1!V50,"00")&amp;IF(Sheet1!X50="手",TEXT(Sheet1!W50,"0"),TEXT(Sheet1!W50,"00"))))</f>
        <v/>
      </c>
    </row>
    <row r="41" spans="1:10" s="41" customFormat="1">
      <c r="A41" s="41" t="str">
        <f t="shared" si="1"/>
        <v/>
      </c>
      <c r="B41" s="41" t="str">
        <f>ASC(IF(Sheet1!C51="","",IF(LEN(Sheet1!C51)+LEN(Sheet1!D51)=2,Sheet1!C51&amp;"      "&amp;Sheet1!D51&amp;"("&amp;Sheet1!G51&amp;")",IF(LEN(Sheet1!C51)+LEN(Sheet1!D51)=3,Sheet1!C51&amp;"    "&amp;Sheet1!D51&amp;"("&amp;Sheet1!G51&amp;")",IF(LEN(Sheet1!C51)+LEN(Sheet1!D51)=4,Sheet1!C51&amp;"  "&amp;Sheet1!D51&amp;"("&amp;Sheet1!G51&amp;")",IF(LEN(Sheet1!C51)+LEN(Sheet1!D51)&gt;=5,Sheet1!C51&amp;Sheet1!D51&amp;"("&amp;Sheet1!G51&amp;")",""))))))</f>
        <v/>
      </c>
      <c r="C41" s="41" t="str">
        <f>ASC(IF(Sheet1!E51="","",Sheet1!E51&amp;" "&amp;Sheet1!F51))</f>
        <v/>
      </c>
      <c r="D41" s="41" t="str">
        <f>IF(Sheet1!H51="","",IF(Sheet1!H51="女",2,1))</f>
        <v/>
      </c>
      <c r="E41" s="41" t="str">
        <f>IF(Sheet1!I51="","",VLOOKUP(Sheet1!I51,Sheet2!$F$2:$G$50,2,FALSE))</f>
        <v/>
      </c>
      <c r="F41" s="41" t="str">
        <f>IF(B41="","",IF(Sheet1!$D$4="",Sheet1!$D$5,VALUE(Sheet1!$D$4)))</f>
        <v/>
      </c>
      <c r="G41" s="41" t="str">
        <f>IF(Sheet1!B51="","",VALUE(Sheet1!B51))</f>
        <v/>
      </c>
      <c r="H41" s="41" t="str">
        <f>IF(Sheet1!J51="","",IF(VLOOKUP(Sheet1!J51,Sheet2!$A$2:$C$44,3,FALSE)&gt;=71,VLOOKUP(Sheet1!J51,Sheet2!$A$2:$C$44,2,FALSE)&amp;TEXT(Sheet1!L51,"00")&amp;TEXT(Sheet1!M51,"00"),VLOOKUP(Sheet1!J51,Sheet2!$A$2:$C$44,2,FALSE)&amp;TEXT(Sheet1!K51,"00")&amp;TEXT(Sheet1!L51,"00")&amp;IF(Sheet1!N51="手",TEXT(Sheet1!M51,"0"),TEXT(Sheet1!M51,"00"))))</f>
        <v/>
      </c>
      <c r="I41" s="41" t="str">
        <f>IF(Sheet1!O51="","",IF(VLOOKUP(Sheet1!O51,Sheet2!$A$2:$C$44,3,FALSE)&gt;=71,VLOOKUP(Sheet1!O51,Sheet2!$A$2:$C$44,2,FALSE)&amp;TEXT(Sheet1!Q51,"00")&amp;TEXT(Sheet1!R51,"00"),VLOOKUP(Sheet1!O51,Sheet2!$A$2:$C$44,2,FALSE)&amp;TEXT(Sheet1!P51,"00")&amp;TEXT(Sheet1!Q51,"00")&amp;IF(Sheet1!S51="手",TEXT(Sheet1!R51,"0"),TEXT(Sheet1!R51,"00"))))</f>
        <v/>
      </c>
      <c r="J41" s="41" t="str">
        <f>IF(Sheet1!T51="","",IF(VLOOKUP(Sheet1!T51,Sheet2!$A$2:$C$44,3,FALSE)&gt;=71,VLOOKUP(Sheet1!T51,Sheet2!$A$2:$C$44,2,FALSE)&amp;TEXT(Sheet1!V51,"00")&amp;TEXT(Sheet1!W51,"00"),VLOOKUP(Sheet1!T51,Sheet2!$A$2:$C$44,2,FALSE)&amp;TEXT(Sheet1!U51,"00")&amp;TEXT(Sheet1!V51,"00")&amp;IF(Sheet1!X51="手",TEXT(Sheet1!W51,"0"),TEXT(Sheet1!W51,"00"))))</f>
        <v/>
      </c>
    </row>
    <row r="42" spans="1:10" s="41" customFormat="1">
      <c r="A42" s="41" t="str">
        <f t="shared" si="1"/>
        <v/>
      </c>
      <c r="B42" s="41" t="str">
        <f>ASC(IF(Sheet1!C52="","",IF(LEN(Sheet1!C52)+LEN(Sheet1!D52)=2,Sheet1!C52&amp;"      "&amp;Sheet1!D52&amp;"("&amp;Sheet1!G52&amp;")",IF(LEN(Sheet1!C52)+LEN(Sheet1!D52)=3,Sheet1!C52&amp;"    "&amp;Sheet1!D52&amp;"("&amp;Sheet1!G52&amp;")",IF(LEN(Sheet1!C52)+LEN(Sheet1!D52)=4,Sheet1!C52&amp;"  "&amp;Sheet1!D52&amp;"("&amp;Sheet1!G52&amp;")",IF(LEN(Sheet1!C52)+LEN(Sheet1!D52)&gt;=5,Sheet1!C52&amp;Sheet1!D52&amp;"("&amp;Sheet1!G52&amp;")",""))))))</f>
        <v/>
      </c>
      <c r="C42" s="41" t="str">
        <f>ASC(IF(Sheet1!E52="","",Sheet1!E52&amp;" "&amp;Sheet1!F52))</f>
        <v/>
      </c>
      <c r="D42" s="41" t="str">
        <f>IF(Sheet1!H52="","",IF(Sheet1!H52="女",2,1))</f>
        <v/>
      </c>
      <c r="E42" s="41" t="str">
        <f>IF(Sheet1!I52="","",VLOOKUP(Sheet1!I52,Sheet2!$F$2:$G$50,2,FALSE))</f>
        <v/>
      </c>
      <c r="F42" s="41" t="str">
        <f>IF(B42="","",IF(Sheet1!$D$4="",Sheet1!$D$5,VALUE(Sheet1!$D$4)))</f>
        <v/>
      </c>
      <c r="G42" s="41" t="str">
        <f>IF(Sheet1!B52="","",VALUE(Sheet1!B52))</f>
        <v/>
      </c>
      <c r="H42" s="41" t="str">
        <f>IF(Sheet1!J52="","",IF(VLOOKUP(Sheet1!J52,Sheet2!$A$2:$C$44,3,FALSE)&gt;=71,VLOOKUP(Sheet1!J52,Sheet2!$A$2:$C$44,2,FALSE)&amp;TEXT(Sheet1!L52,"00")&amp;TEXT(Sheet1!M52,"00"),VLOOKUP(Sheet1!J52,Sheet2!$A$2:$C$44,2,FALSE)&amp;TEXT(Sheet1!K52,"00")&amp;TEXT(Sheet1!L52,"00")&amp;IF(Sheet1!N52="手",TEXT(Sheet1!M52,"0"),TEXT(Sheet1!M52,"00"))))</f>
        <v/>
      </c>
      <c r="I42" s="41" t="str">
        <f>IF(Sheet1!O52="","",IF(VLOOKUP(Sheet1!O52,Sheet2!$A$2:$C$44,3,FALSE)&gt;=71,VLOOKUP(Sheet1!O52,Sheet2!$A$2:$C$44,2,FALSE)&amp;TEXT(Sheet1!Q52,"00")&amp;TEXT(Sheet1!R52,"00"),VLOOKUP(Sheet1!O52,Sheet2!$A$2:$C$44,2,FALSE)&amp;TEXT(Sheet1!P52,"00")&amp;TEXT(Sheet1!Q52,"00")&amp;IF(Sheet1!S52="手",TEXT(Sheet1!R52,"0"),TEXT(Sheet1!R52,"00"))))</f>
        <v/>
      </c>
      <c r="J42" s="41" t="str">
        <f>IF(Sheet1!T52="","",IF(VLOOKUP(Sheet1!T52,Sheet2!$A$2:$C$44,3,FALSE)&gt;=71,VLOOKUP(Sheet1!T52,Sheet2!$A$2:$C$44,2,FALSE)&amp;TEXT(Sheet1!V52,"00")&amp;TEXT(Sheet1!W52,"00"),VLOOKUP(Sheet1!T52,Sheet2!$A$2:$C$44,2,FALSE)&amp;TEXT(Sheet1!U52,"00")&amp;TEXT(Sheet1!V52,"00")&amp;IF(Sheet1!X52="手",TEXT(Sheet1!W52,"0"),TEXT(Sheet1!W52,"00"))))</f>
        <v/>
      </c>
    </row>
    <row r="43" spans="1:10" s="41" customFormat="1">
      <c r="A43" s="41" t="str">
        <f t="shared" si="1"/>
        <v/>
      </c>
      <c r="B43" s="41" t="str">
        <f>ASC(IF(Sheet1!C53="","",IF(LEN(Sheet1!C53)+LEN(Sheet1!D53)=2,Sheet1!C53&amp;"      "&amp;Sheet1!D53&amp;"("&amp;Sheet1!G53&amp;")",IF(LEN(Sheet1!C53)+LEN(Sheet1!D53)=3,Sheet1!C53&amp;"    "&amp;Sheet1!D53&amp;"("&amp;Sheet1!G53&amp;")",IF(LEN(Sheet1!C53)+LEN(Sheet1!D53)=4,Sheet1!C53&amp;"  "&amp;Sheet1!D53&amp;"("&amp;Sheet1!G53&amp;")",IF(LEN(Sheet1!C53)+LEN(Sheet1!D53)&gt;=5,Sheet1!C53&amp;Sheet1!D53&amp;"("&amp;Sheet1!G53&amp;")",""))))))</f>
        <v/>
      </c>
      <c r="C43" s="41" t="str">
        <f>ASC(IF(Sheet1!E53="","",Sheet1!E53&amp;" "&amp;Sheet1!F53))</f>
        <v/>
      </c>
      <c r="D43" s="41" t="str">
        <f>IF(Sheet1!H53="","",IF(Sheet1!H53="女",2,1))</f>
        <v/>
      </c>
      <c r="E43" s="41" t="str">
        <f>IF(Sheet1!I53="","",VLOOKUP(Sheet1!I53,Sheet2!$F$2:$G$50,2,FALSE))</f>
        <v/>
      </c>
      <c r="F43" s="41" t="str">
        <f>IF(B43="","",IF(Sheet1!$D$4="",Sheet1!$D$5,VALUE(Sheet1!$D$4)))</f>
        <v/>
      </c>
      <c r="G43" s="41" t="str">
        <f>IF(Sheet1!B53="","",VALUE(Sheet1!B53))</f>
        <v/>
      </c>
      <c r="H43" s="41" t="str">
        <f>IF(Sheet1!J53="","",IF(VLOOKUP(Sheet1!J53,Sheet2!$A$2:$C$44,3,FALSE)&gt;=71,VLOOKUP(Sheet1!J53,Sheet2!$A$2:$C$44,2,FALSE)&amp;TEXT(Sheet1!L53,"00")&amp;TEXT(Sheet1!M53,"00"),VLOOKUP(Sheet1!J53,Sheet2!$A$2:$C$44,2,FALSE)&amp;TEXT(Sheet1!K53,"00")&amp;TEXT(Sheet1!L53,"00")&amp;IF(Sheet1!N53="手",TEXT(Sheet1!M53,"0"),TEXT(Sheet1!M53,"00"))))</f>
        <v/>
      </c>
      <c r="I43" s="41" t="str">
        <f>IF(Sheet1!O53="","",IF(VLOOKUP(Sheet1!O53,Sheet2!$A$2:$C$44,3,FALSE)&gt;=71,VLOOKUP(Sheet1!O53,Sheet2!$A$2:$C$44,2,FALSE)&amp;TEXT(Sheet1!Q53,"00")&amp;TEXT(Sheet1!R53,"00"),VLOOKUP(Sheet1!O53,Sheet2!$A$2:$C$44,2,FALSE)&amp;TEXT(Sheet1!P53,"00")&amp;TEXT(Sheet1!Q53,"00")&amp;IF(Sheet1!S53="手",TEXT(Sheet1!R53,"0"),TEXT(Sheet1!R53,"00"))))</f>
        <v/>
      </c>
      <c r="J43" s="41" t="str">
        <f>IF(Sheet1!T53="","",IF(VLOOKUP(Sheet1!T53,Sheet2!$A$2:$C$44,3,FALSE)&gt;=71,VLOOKUP(Sheet1!T53,Sheet2!$A$2:$C$44,2,FALSE)&amp;TEXT(Sheet1!V53,"00")&amp;TEXT(Sheet1!W53,"00"),VLOOKUP(Sheet1!T53,Sheet2!$A$2:$C$44,2,FALSE)&amp;TEXT(Sheet1!U53,"00")&amp;TEXT(Sheet1!V53,"00")&amp;IF(Sheet1!X53="手",TEXT(Sheet1!W53,"0"),TEXT(Sheet1!W53,"00"))))</f>
        <v/>
      </c>
    </row>
    <row r="44" spans="1:10" s="41" customFormat="1">
      <c r="A44" s="41" t="str">
        <f t="shared" si="1"/>
        <v/>
      </c>
      <c r="B44" s="41" t="str">
        <f>ASC(IF(Sheet1!C54="","",IF(LEN(Sheet1!C54)+LEN(Sheet1!D54)=2,Sheet1!C54&amp;"      "&amp;Sheet1!D54&amp;"("&amp;Sheet1!G54&amp;")",IF(LEN(Sheet1!C54)+LEN(Sheet1!D54)=3,Sheet1!C54&amp;"    "&amp;Sheet1!D54&amp;"("&amp;Sheet1!G54&amp;")",IF(LEN(Sheet1!C54)+LEN(Sheet1!D54)=4,Sheet1!C54&amp;"  "&amp;Sheet1!D54&amp;"("&amp;Sheet1!G54&amp;")",IF(LEN(Sheet1!C54)+LEN(Sheet1!D54)&gt;=5,Sheet1!C54&amp;Sheet1!D54&amp;"("&amp;Sheet1!G54&amp;")",""))))))</f>
        <v/>
      </c>
      <c r="C44" s="41" t="str">
        <f>ASC(IF(Sheet1!E54="","",Sheet1!E54&amp;" "&amp;Sheet1!F54))</f>
        <v/>
      </c>
      <c r="D44" s="41" t="str">
        <f>IF(Sheet1!H54="","",IF(Sheet1!H54="女",2,1))</f>
        <v/>
      </c>
      <c r="E44" s="41" t="str">
        <f>IF(Sheet1!I54="","",VLOOKUP(Sheet1!I54,Sheet2!$F$2:$G$50,2,FALSE))</f>
        <v/>
      </c>
      <c r="F44" s="41" t="str">
        <f>IF(B44="","",IF(Sheet1!$D$4="",Sheet1!$D$5,VALUE(Sheet1!$D$4)))</f>
        <v/>
      </c>
      <c r="G44" s="41" t="str">
        <f>IF(Sheet1!B54="","",VALUE(Sheet1!B54))</f>
        <v/>
      </c>
      <c r="H44" s="41" t="str">
        <f>IF(Sheet1!J54="","",IF(VLOOKUP(Sheet1!J54,Sheet2!$A$2:$C$44,3,FALSE)&gt;=71,VLOOKUP(Sheet1!J54,Sheet2!$A$2:$C$44,2,FALSE)&amp;TEXT(Sheet1!L54,"00")&amp;TEXT(Sheet1!M54,"00"),VLOOKUP(Sheet1!J54,Sheet2!$A$2:$C$44,2,FALSE)&amp;TEXT(Sheet1!K54,"00")&amp;TEXT(Sheet1!L54,"00")&amp;IF(Sheet1!N54="手",TEXT(Sheet1!M54,"0"),TEXT(Sheet1!M54,"00"))))</f>
        <v/>
      </c>
      <c r="I44" s="41" t="str">
        <f>IF(Sheet1!O54="","",IF(VLOOKUP(Sheet1!O54,Sheet2!$A$2:$C$44,3,FALSE)&gt;=71,VLOOKUP(Sheet1!O54,Sheet2!$A$2:$C$44,2,FALSE)&amp;TEXT(Sheet1!Q54,"00")&amp;TEXT(Sheet1!R54,"00"),VLOOKUP(Sheet1!O54,Sheet2!$A$2:$C$44,2,FALSE)&amp;TEXT(Sheet1!P54,"00")&amp;TEXT(Sheet1!Q54,"00")&amp;IF(Sheet1!S54="手",TEXT(Sheet1!R54,"0"),TEXT(Sheet1!R54,"00"))))</f>
        <v/>
      </c>
      <c r="J44" s="41" t="str">
        <f>IF(Sheet1!T54="","",IF(VLOOKUP(Sheet1!T54,Sheet2!$A$2:$C$44,3,FALSE)&gt;=71,VLOOKUP(Sheet1!T54,Sheet2!$A$2:$C$44,2,FALSE)&amp;TEXT(Sheet1!V54,"00")&amp;TEXT(Sheet1!W54,"00"),VLOOKUP(Sheet1!T54,Sheet2!$A$2:$C$44,2,FALSE)&amp;TEXT(Sheet1!U54,"00")&amp;TEXT(Sheet1!V54,"00")&amp;IF(Sheet1!X54="手",TEXT(Sheet1!W54,"0"),TEXT(Sheet1!W54,"00"))))</f>
        <v/>
      </c>
    </row>
    <row r="45" spans="1:10" s="41" customFormat="1">
      <c r="A45" s="41" t="str">
        <f t="shared" si="1"/>
        <v/>
      </c>
      <c r="B45" s="41" t="str">
        <f>ASC(IF(Sheet1!C55="","",IF(LEN(Sheet1!C55)+LEN(Sheet1!D55)=2,Sheet1!C55&amp;"      "&amp;Sheet1!D55&amp;"("&amp;Sheet1!G55&amp;")",IF(LEN(Sheet1!C55)+LEN(Sheet1!D55)=3,Sheet1!C55&amp;"    "&amp;Sheet1!D55&amp;"("&amp;Sheet1!G55&amp;")",IF(LEN(Sheet1!C55)+LEN(Sheet1!D55)=4,Sheet1!C55&amp;"  "&amp;Sheet1!D55&amp;"("&amp;Sheet1!G55&amp;")",IF(LEN(Sheet1!C55)+LEN(Sheet1!D55)&gt;=5,Sheet1!C55&amp;Sheet1!D55&amp;"("&amp;Sheet1!G55&amp;")",""))))))</f>
        <v/>
      </c>
      <c r="C45" s="41" t="str">
        <f>ASC(IF(Sheet1!E55="","",Sheet1!E55&amp;" "&amp;Sheet1!F55))</f>
        <v/>
      </c>
      <c r="D45" s="41" t="str">
        <f>IF(Sheet1!H55="","",IF(Sheet1!H55="女",2,1))</f>
        <v/>
      </c>
      <c r="E45" s="41" t="str">
        <f>IF(Sheet1!I55="","",VLOOKUP(Sheet1!I55,Sheet2!$F$2:$G$50,2,FALSE))</f>
        <v/>
      </c>
      <c r="F45" s="41" t="str">
        <f>IF(B45="","",IF(Sheet1!$D$4="",Sheet1!$D$5,VALUE(Sheet1!$D$4)))</f>
        <v/>
      </c>
      <c r="G45" s="41" t="str">
        <f>IF(Sheet1!B55="","",VALUE(Sheet1!B55))</f>
        <v/>
      </c>
      <c r="H45" s="41" t="str">
        <f>IF(Sheet1!J55="","",IF(VLOOKUP(Sheet1!J55,Sheet2!$A$2:$C$44,3,FALSE)&gt;=71,VLOOKUP(Sheet1!J55,Sheet2!$A$2:$C$44,2,FALSE)&amp;TEXT(Sheet1!L55,"00")&amp;TEXT(Sheet1!M55,"00"),VLOOKUP(Sheet1!J55,Sheet2!$A$2:$C$44,2,FALSE)&amp;TEXT(Sheet1!K55,"00")&amp;TEXT(Sheet1!L55,"00")&amp;IF(Sheet1!N55="手",TEXT(Sheet1!M55,"0"),TEXT(Sheet1!M55,"00"))))</f>
        <v/>
      </c>
      <c r="I45" s="41" t="str">
        <f>IF(Sheet1!O55="","",IF(VLOOKUP(Sheet1!O55,Sheet2!$A$2:$C$44,3,FALSE)&gt;=71,VLOOKUP(Sheet1!O55,Sheet2!$A$2:$C$44,2,FALSE)&amp;TEXT(Sheet1!Q55,"00")&amp;TEXT(Sheet1!R55,"00"),VLOOKUP(Sheet1!O55,Sheet2!$A$2:$C$44,2,FALSE)&amp;TEXT(Sheet1!P55,"00")&amp;TEXT(Sheet1!Q55,"00")&amp;IF(Sheet1!S55="手",TEXT(Sheet1!R55,"0"),TEXT(Sheet1!R55,"00"))))</f>
        <v/>
      </c>
      <c r="J45" s="41" t="str">
        <f>IF(Sheet1!T55="","",IF(VLOOKUP(Sheet1!T55,Sheet2!$A$2:$C$44,3,FALSE)&gt;=71,VLOOKUP(Sheet1!T55,Sheet2!$A$2:$C$44,2,FALSE)&amp;TEXT(Sheet1!V55,"00")&amp;TEXT(Sheet1!W55,"00"),VLOOKUP(Sheet1!T55,Sheet2!$A$2:$C$44,2,FALSE)&amp;TEXT(Sheet1!U55,"00")&amp;TEXT(Sheet1!V55,"00")&amp;IF(Sheet1!X55="手",TEXT(Sheet1!W55,"0"),TEXT(Sheet1!W55,"00"))))</f>
        <v/>
      </c>
    </row>
    <row r="46" spans="1:10" s="41" customFormat="1">
      <c r="A46" s="41" t="str">
        <f t="shared" si="1"/>
        <v/>
      </c>
      <c r="B46" s="41" t="str">
        <f>ASC(IF(Sheet1!C56="","",IF(LEN(Sheet1!C56)+LEN(Sheet1!D56)=2,Sheet1!C56&amp;"      "&amp;Sheet1!D56&amp;"("&amp;Sheet1!G56&amp;")",IF(LEN(Sheet1!C56)+LEN(Sheet1!D56)=3,Sheet1!C56&amp;"    "&amp;Sheet1!D56&amp;"("&amp;Sheet1!G56&amp;")",IF(LEN(Sheet1!C56)+LEN(Sheet1!D56)=4,Sheet1!C56&amp;"  "&amp;Sheet1!D56&amp;"("&amp;Sheet1!G56&amp;")",IF(LEN(Sheet1!C56)+LEN(Sheet1!D56)&gt;=5,Sheet1!C56&amp;Sheet1!D56&amp;"("&amp;Sheet1!G56&amp;")",""))))))</f>
        <v/>
      </c>
      <c r="C46" s="41" t="str">
        <f>ASC(IF(Sheet1!E56="","",Sheet1!E56&amp;" "&amp;Sheet1!F56))</f>
        <v/>
      </c>
      <c r="D46" s="41" t="str">
        <f>IF(Sheet1!H56="","",IF(Sheet1!H56="女",2,1))</f>
        <v/>
      </c>
      <c r="E46" s="41" t="str">
        <f>IF(Sheet1!I56="","",VLOOKUP(Sheet1!I56,Sheet2!$F$2:$G$50,2,FALSE))</f>
        <v/>
      </c>
      <c r="F46" s="41" t="str">
        <f>IF(B46="","",IF(Sheet1!$D$4="",Sheet1!$D$5,VALUE(Sheet1!$D$4)))</f>
        <v/>
      </c>
      <c r="G46" s="41" t="str">
        <f>IF(Sheet1!B56="","",VALUE(Sheet1!B56))</f>
        <v/>
      </c>
      <c r="H46" s="41" t="str">
        <f>IF(Sheet1!J56="","",IF(VLOOKUP(Sheet1!J56,Sheet2!$A$2:$C$44,3,FALSE)&gt;=71,VLOOKUP(Sheet1!J56,Sheet2!$A$2:$C$44,2,FALSE)&amp;TEXT(Sheet1!L56,"00")&amp;TEXT(Sheet1!M56,"00"),VLOOKUP(Sheet1!J56,Sheet2!$A$2:$C$44,2,FALSE)&amp;TEXT(Sheet1!K56,"00")&amp;TEXT(Sheet1!L56,"00")&amp;IF(Sheet1!N56="手",TEXT(Sheet1!M56,"0"),TEXT(Sheet1!M56,"00"))))</f>
        <v/>
      </c>
      <c r="I46" s="41" t="str">
        <f>IF(Sheet1!O56="","",IF(VLOOKUP(Sheet1!O56,Sheet2!$A$2:$C$44,3,FALSE)&gt;=71,VLOOKUP(Sheet1!O56,Sheet2!$A$2:$C$44,2,FALSE)&amp;TEXT(Sheet1!Q56,"00")&amp;TEXT(Sheet1!R56,"00"),VLOOKUP(Sheet1!O56,Sheet2!$A$2:$C$44,2,FALSE)&amp;TEXT(Sheet1!P56,"00")&amp;TEXT(Sheet1!Q56,"00")&amp;IF(Sheet1!S56="手",TEXT(Sheet1!R56,"0"),TEXT(Sheet1!R56,"00"))))</f>
        <v/>
      </c>
      <c r="J46" s="41" t="str">
        <f>IF(Sheet1!T56="","",IF(VLOOKUP(Sheet1!T56,Sheet2!$A$2:$C$44,3,FALSE)&gt;=71,VLOOKUP(Sheet1!T56,Sheet2!$A$2:$C$44,2,FALSE)&amp;TEXT(Sheet1!V56,"00")&amp;TEXT(Sheet1!W56,"00"),VLOOKUP(Sheet1!T56,Sheet2!$A$2:$C$44,2,FALSE)&amp;TEXT(Sheet1!U56,"00")&amp;TEXT(Sheet1!V56,"00")&amp;IF(Sheet1!X56="手",TEXT(Sheet1!W56,"0"),TEXT(Sheet1!W56,"00"))))</f>
        <v/>
      </c>
    </row>
    <row r="47" spans="1:10" s="41" customFormat="1">
      <c r="A47" s="41" t="str">
        <f t="shared" si="1"/>
        <v/>
      </c>
      <c r="B47" s="41" t="str">
        <f>ASC(IF(Sheet1!C57="","",IF(LEN(Sheet1!C57)+LEN(Sheet1!D57)=2,Sheet1!C57&amp;"      "&amp;Sheet1!D57&amp;"("&amp;Sheet1!G57&amp;")",IF(LEN(Sheet1!C57)+LEN(Sheet1!D57)=3,Sheet1!C57&amp;"    "&amp;Sheet1!D57&amp;"("&amp;Sheet1!G57&amp;")",IF(LEN(Sheet1!C57)+LEN(Sheet1!D57)=4,Sheet1!C57&amp;"  "&amp;Sheet1!D57&amp;"("&amp;Sheet1!G57&amp;")",IF(LEN(Sheet1!C57)+LEN(Sheet1!D57)&gt;=5,Sheet1!C57&amp;Sheet1!D57&amp;"("&amp;Sheet1!G57&amp;")",""))))))</f>
        <v/>
      </c>
      <c r="C47" s="41" t="str">
        <f>ASC(IF(Sheet1!E57="","",Sheet1!E57&amp;" "&amp;Sheet1!F57))</f>
        <v/>
      </c>
      <c r="D47" s="41" t="str">
        <f>IF(Sheet1!H57="","",IF(Sheet1!H57="女",2,1))</f>
        <v/>
      </c>
      <c r="E47" s="41" t="str">
        <f>IF(Sheet1!I57="","",VLOOKUP(Sheet1!I57,Sheet2!$F$2:$G$50,2,FALSE))</f>
        <v/>
      </c>
      <c r="F47" s="41" t="str">
        <f>IF(B47="","",IF(Sheet1!$D$4="",Sheet1!$D$5,VALUE(Sheet1!$D$4)))</f>
        <v/>
      </c>
      <c r="G47" s="41" t="str">
        <f>IF(Sheet1!B57="","",VALUE(Sheet1!B57))</f>
        <v/>
      </c>
      <c r="H47" s="41" t="str">
        <f>IF(Sheet1!J57="","",IF(VLOOKUP(Sheet1!J57,Sheet2!$A$2:$C$44,3,FALSE)&gt;=71,VLOOKUP(Sheet1!J57,Sheet2!$A$2:$C$44,2,FALSE)&amp;TEXT(Sheet1!L57,"00")&amp;TEXT(Sheet1!M57,"00"),VLOOKUP(Sheet1!J57,Sheet2!$A$2:$C$44,2,FALSE)&amp;TEXT(Sheet1!K57,"00")&amp;TEXT(Sheet1!L57,"00")&amp;IF(Sheet1!N57="手",TEXT(Sheet1!M57,"0"),TEXT(Sheet1!M57,"00"))))</f>
        <v/>
      </c>
      <c r="I47" s="41" t="str">
        <f>IF(Sheet1!O57="","",IF(VLOOKUP(Sheet1!O57,Sheet2!$A$2:$C$44,3,FALSE)&gt;=71,VLOOKUP(Sheet1!O57,Sheet2!$A$2:$C$44,2,FALSE)&amp;TEXT(Sheet1!Q57,"00")&amp;TEXT(Sheet1!R57,"00"),VLOOKUP(Sheet1!O57,Sheet2!$A$2:$C$44,2,FALSE)&amp;TEXT(Sheet1!P57,"00")&amp;TEXT(Sheet1!Q57,"00")&amp;IF(Sheet1!S57="手",TEXT(Sheet1!R57,"0"),TEXT(Sheet1!R57,"00"))))</f>
        <v/>
      </c>
      <c r="J47" s="41" t="str">
        <f>IF(Sheet1!T57="","",IF(VLOOKUP(Sheet1!T57,Sheet2!$A$2:$C$44,3,FALSE)&gt;=71,VLOOKUP(Sheet1!T57,Sheet2!$A$2:$C$44,2,FALSE)&amp;TEXT(Sheet1!V57,"00")&amp;TEXT(Sheet1!W57,"00"),VLOOKUP(Sheet1!T57,Sheet2!$A$2:$C$44,2,FALSE)&amp;TEXT(Sheet1!U57,"00")&amp;TEXT(Sheet1!V57,"00")&amp;IF(Sheet1!X57="手",TEXT(Sheet1!W57,"0"),TEXT(Sheet1!W57,"00"))))</f>
        <v/>
      </c>
    </row>
    <row r="48" spans="1:10" s="41" customFormat="1">
      <c r="A48" s="41" t="str">
        <f t="shared" si="1"/>
        <v/>
      </c>
      <c r="B48" s="41" t="str">
        <f>ASC(IF(Sheet1!C58="","",IF(LEN(Sheet1!C58)+LEN(Sheet1!D58)=2,Sheet1!C58&amp;"      "&amp;Sheet1!D58&amp;"("&amp;Sheet1!G58&amp;")",IF(LEN(Sheet1!C58)+LEN(Sheet1!D58)=3,Sheet1!C58&amp;"    "&amp;Sheet1!D58&amp;"("&amp;Sheet1!G58&amp;")",IF(LEN(Sheet1!C58)+LEN(Sheet1!D58)=4,Sheet1!C58&amp;"  "&amp;Sheet1!D58&amp;"("&amp;Sheet1!G58&amp;")",IF(LEN(Sheet1!C58)+LEN(Sheet1!D58)&gt;=5,Sheet1!C58&amp;Sheet1!D58&amp;"("&amp;Sheet1!G58&amp;")",""))))))</f>
        <v/>
      </c>
      <c r="C48" s="41" t="str">
        <f>ASC(IF(Sheet1!E58="","",Sheet1!E58&amp;" "&amp;Sheet1!F58))</f>
        <v/>
      </c>
      <c r="D48" s="41" t="str">
        <f>IF(Sheet1!H58="","",IF(Sheet1!H58="女",2,1))</f>
        <v/>
      </c>
      <c r="E48" s="41" t="str">
        <f>IF(Sheet1!I58="","",VLOOKUP(Sheet1!I58,Sheet2!$F$2:$G$50,2,FALSE))</f>
        <v/>
      </c>
      <c r="F48" s="41" t="str">
        <f>IF(B48="","",IF(Sheet1!$D$4="",Sheet1!$D$5,VALUE(Sheet1!$D$4)))</f>
        <v/>
      </c>
      <c r="G48" s="41" t="str">
        <f>IF(Sheet1!B58="","",VALUE(Sheet1!B58))</f>
        <v/>
      </c>
      <c r="H48" s="41" t="str">
        <f>IF(Sheet1!J58="","",IF(VLOOKUP(Sheet1!J58,Sheet2!$A$2:$C$44,3,FALSE)&gt;=71,VLOOKUP(Sheet1!J58,Sheet2!$A$2:$C$44,2,FALSE)&amp;TEXT(Sheet1!L58,"00")&amp;TEXT(Sheet1!M58,"00"),VLOOKUP(Sheet1!J58,Sheet2!$A$2:$C$44,2,FALSE)&amp;TEXT(Sheet1!K58,"00")&amp;TEXT(Sheet1!L58,"00")&amp;IF(Sheet1!N58="手",TEXT(Sheet1!M58,"0"),TEXT(Sheet1!M58,"00"))))</f>
        <v/>
      </c>
      <c r="I48" s="41" t="str">
        <f>IF(Sheet1!O58="","",IF(VLOOKUP(Sheet1!O58,Sheet2!$A$2:$C$44,3,FALSE)&gt;=71,VLOOKUP(Sheet1!O58,Sheet2!$A$2:$C$44,2,FALSE)&amp;TEXT(Sheet1!Q58,"00")&amp;TEXT(Sheet1!R58,"00"),VLOOKUP(Sheet1!O58,Sheet2!$A$2:$C$44,2,FALSE)&amp;TEXT(Sheet1!P58,"00")&amp;TEXT(Sheet1!Q58,"00")&amp;IF(Sheet1!S58="手",TEXT(Sheet1!R58,"0"),TEXT(Sheet1!R58,"00"))))</f>
        <v/>
      </c>
      <c r="J48" s="41" t="str">
        <f>IF(Sheet1!T58="","",IF(VLOOKUP(Sheet1!T58,Sheet2!$A$2:$C$44,3,FALSE)&gt;=71,VLOOKUP(Sheet1!T58,Sheet2!$A$2:$C$44,2,FALSE)&amp;TEXT(Sheet1!V58,"00")&amp;TEXT(Sheet1!W58,"00"),VLOOKUP(Sheet1!T58,Sheet2!$A$2:$C$44,2,FALSE)&amp;TEXT(Sheet1!U58,"00")&amp;TEXT(Sheet1!V58,"00")&amp;IF(Sheet1!X58="手",TEXT(Sheet1!W58,"0"),TEXT(Sheet1!W58,"00"))))</f>
        <v/>
      </c>
    </row>
    <row r="49" spans="1:10" s="41" customFormat="1">
      <c r="A49" s="41" t="str">
        <f t="shared" si="1"/>
        <v/>
      </c>
      <c r="B49" s="41" t="str">
        <f>ASC(IF(Sheet1!C59="","",IF(LEN(Sheet1!C59)+LEN(Sheet1!D59)=2,Sheet1!C59&amp;"      "&amp;Sheet1!D59&amp;"("&amp;Sheet1!G59&amp;")",IF(LEN(Sheet1!C59)+LEN(Sheet1!D59)=3,Sheet1!C59&amp;"    "&amp;Sheet1!D59&amp;"("&amp;Sheet1!G59&amp;")",IF(LEN(Sheet1!C59)+LEN(Sheet1!D59)=4,Sheet1!C59&amp;"  "&amp;Sheet1!D59&amp;"("&amp;Sheet1!G59&amp;")",IF(LEN(Sheet1!C59)+LEN(Sheet1!D59)&gt;=5,Sheet1!C59&amp;Sheet1!D59&amp;"("&amp;Sheet1!G59&amp;")",""))))))</f>
        <v/>
      </c>
      <c r="C49" s="41" t="str">
        <f>ASC(IF(Sheet1!E59="","",Sheet1!E59&amp;" "&amp;Sheet1!F59))</f>
        <v/>
      </c>
      <c r="D49" s="41" t="str">
        <f>IF(Sheet1!H59="","",IF(Sheet1!H59="女",2,1))</f>
        <v/>
      </c>
      <c r="E49" s="41" t="str">
        <f>IF(Sheet1!I59="","",VLOOKUP(Sheet1!I59,Sheet2!$F$2:$G$50,2,FALSE))</f>
        <v/>
      </c>
      <c r="F49" s="41" t="str">
        <f>IF(B49="","",IF(Sheet1!$D$4="",Sheet1!$D$5,VALUE(Sheet1!$D$4)))</f>
        <v/>
      </c>
      <c r="G49" s="41" t="str">
        <f>IF(Sheet1!B59="","",VALUE(Sheet1!B59))</f>
        <v/>
      </c>
      <c r="H49" s="41" t="str">
        <f>IF(Sheet1!J59="","",IF(VLOOKUP(Sheet1!J59,Sheet2!$A$2:$C$44,3,FALSE)&gt;=71,VLOOKUP(Sheet1!J59,Sheet2!$A$2:$C$44,2,FALSE)&amp;TEXT(Sheet1!L59,"00")&amp;TEXT(Sheet1!M59,"00"),VLOOKUP(Sheet1!J59,Sheet2!$A$2:$C$44,2,FALSE)&amp;TEXT(Sheet1!K59,"00")&amp;TEXT(Sheet1!L59,"00")&amp;IF(Sheet1!N59="手",TEXT(Sheet1!M59,"0"),TEXT(Sheet1!M59,"00"))))</f>
        <v/>
      </c>
      <c r="I49" s="41" t="str">
        <f>IF(Sheet1!O59="","",IF(VLOOKUP(Sheet1!O59,Sheet2!$A$2:$C$44,3,FALSE)&gt;=71,VLOOKUP(Sheet1!O59,Sheet2!$A$2:$C$44,2,FALSE)&amp;TEXT(Sheet1!Q59,"00")&amp;TEXT(Sheet1!R59,"00"),VLOOKUP(Sheet1!O59,Sheet2!$A$2:$C$44,2,FALSE)&amp;TEXT(Sheet1!P59,"00")&amp;TEXT(Sheet1!Q59,"00")&amp;IF(Sheet1!S59="手",TEXT(Sheet1!R59,"0"),TEXT(Sheet1!R59,"00"))))</f>
        <v/>
      </c>
      <c r="J49" s="41" t="str">
        <f>IF(Sheet1!T59="","",IF(VLOOKUP(Sheet1!T59,Sheet2!$A$2:$C$44,3,FALSE)&gt;=71,VLOOKUP(Sheet1!T59,Sheet2!$A$2:$C$44,2,FALSE)&amp;TEXT(Sheet1!V59,"00")&amp;TEXT(Sheet1!W59,"00"),VLOOKUP(Sheet1!T59,Sheet2!$A$2:$C$44,2,FALSE)&amp;TEXT(Sheet1!U59,"00")&amp;TEXT(Sheet1!V59,"00")&amp;IF(Sheet1!X59="手",TEXT(Sheet1!W59,"0"),TEXT(Sheet1!W59,"00"))))</f>
        <v/>
      </c>
    </row>
    <row r="50" spans="1:10" s="41" customFormat="1">
      <c r="A50" s="41" t="str">
        <f t="shared" si="1"/>
        <v/>
      </c>
      <c r="B50" s="41" t="str">
        <f>ASC(IF(Sheet1!C60="","",IF(LEN(Sheet1!C60)+LEN(Sheet1!D60)=2,Sheet1!C60&amp;"      "&amp;Sheet1!D60&amp;"("&amp;Sheet1!G60&amp;")",IF(LEN(Sheet1!C60)+LEN(Sheet1!D60)=3,Sheet1!C60&amp;"    "&amp;Sheet1!D60&amp;"("&amp;Sheet1!G60&amp;")",IF(LEN(Sheet1!C60)+LEN(Sheet1!D60)=4,Sheet1!C60&amp;"  "&amp;Sheet1!D60&amp;"("&amp;Sheet1!G60&amp;")",IF(LEN(Sheet1!C60)+LEN(Sheet1!D60)&gt;=5,Sheet1!C60&amp;Sheet1!D60&amp;"("&amp;Sheet1!G60&amp;")",""))))))</f>
        <v/>
      </c>
      <c r="C50" s="41" t="str">
        <f>ASC(IF(Sheet1!E60="","",Sheet1!E60&amp;" "&amp;Sheet1!F60))</f>
        <v/>
      </c>
      <c r="D50" s="41" t="str">
        <f>IF(Sheet1!H60="","",IF(Sheet1!H60="女",2,1))</f>
        <v/>
      </c>
      <c r="E50" s="41" t="str">
        <f>IF(Sheet1!I60="","",VLOOKUP(Sheet1!I60,Sheet2!$F$2:$G$50,2,FALSE))</f>
        <v/>
      </c>
      <c r="F50" s="41" t="str">
        <f>IF(B50="","",IF(Sheet1!$D$4="",Sheet1!$D$5,VALUE(Sheet1!$D$4)))</f>
        <v/>
      </c>
      <c r="G50" s="41" t="str">
        <f>IF(Sheet1!B60="","",VALUE(Sheet1!B60))</f>
        <v/>
      </c>
      <c r="H50" s="41" t="str">
        <f>IF(Sheet1!J60="","",IF(VLOOKUP(Sheet1!J60,Sheet2!$A$2:$C$44,3,FALSE)&gt;=71,VLOOKUP(Sheet1!J60,Sheet2!$A$2:$C$44,2,FALSE)&amp;TEXT(Sheet1!L60,"00")&amp;TEXT(Sheet1!M60,"00"),VLOOKUP(Sheet1!J60,Sheet2!$A$2:$C$44,2,FALSE)&amp;TEXT(Sheet1!K60,"00")&amp;TEXT(Sheet1!L60,"00")&amp;IF(Sheet1!N60="手",TEXT(Sheet1!M60,"0"),TEXT(Sheet1!M60,"00"))))</f>
        <v/>
      </c>
      <c r="I50" s="41" t="str">
        <f>IF(Sheet1!O60="","",IF(VLOOKUP(Sheet1!O60,Sheet2!$A$2:$C$44,3,FALSE)&gt;=71,VLOOKUP(Sheet1!O60,Sheet2!$A$2:$C$44,2,FALSE)&amp;TEXT(Sheet1!Q60,"00")&amp;TEXT(Sheet1!R60,"00"),VLOOKUP(Sheet1!O60,Sheet2!$A$2:$C$44,2,FALSE)&amp;TEXT(Sheet1!P60,"00")&amp;TEXT(Sheet1!Q60,"00")&amp;IF(Sheet1!S60="手",TEXT(Sheet1!R60,"0"),TEXT(Sheet1!R60,"00"))))</f>
        <v/>
      </c>
      <c r="J50" s="41" t="str">
        <f>IF(Sheet1!T60="","",IF(VLOOKUP(Sheet1!T60,Sheet2!$A$2:$C$44,3,FALSE)&gt;=71,VLOOKUP(Sheet1!T60,Sheet2!$A$2:$C$44,2,FALSE)&amp;TEXT(Sheet1!V60,"00")&amp;TEXT(Sheet1!W60,"00"),VLOOKUP(Sheet1!T60,Sheet2!$A$2:$C$44,2,FALSE)&amp;TEXT(Sheet1!U60,"00")&amp;TEXT(Sheet1!V60,"00")&amp;IF(Sheet1!X60="手",TEXT(Sheet1!W60,"0"),TEXT(Sheet1!W60,"00"))))</f>
        <v/>
      </c>
    </row>
    <row r="51" spans="1:10" s="41" customFormat="1">
      <c r="A51" s="41" t="str">
        <f t="shared" si="1"/>
        <v/>
      </c>
      <c r="B51" s="41" t="str">
        <f>ASC(IF(Sheet1!C61="","",IF(LEN(Sheet1!C61)+LEN(Sheet1!D61)=2,Sheet1!C61&amp;"      "&amp;Sheet1!D61&amp;"("&amp;Sheet1!G61&amp;")",IF(LEN(Sheet1!C61)+LEN(Sheet1!D61)=3,Sheet1!C61&amp;"    "&amp;Sheet1!D61&amp;"("&amp;Sheet1!G61&amp;")",IF(LEN(Sheet1!C61)+LEN(Sheet1!D61)=4,Sheet1!C61&amp;"  "&amp;Sheet1!D61&amp;"("&amp;Sheet1!G61&amp;")",IF(LEN(Sheet1!C61)+LEN(Sheet1!D61)&gt;=5,Sheet1!C61&amp;Sheet1!D61&amp;"("&amp;Sheet1!G61&amp;")",""))))))</f>
        <v/>
      </c>
      <c r="C51" s="41" t="str">
        <f>ASC(IF(Sheet1!E61="","",Sheet1!E61&amp;" "&amp;Sheet1!F61))</f>
        <v/>
      </c>
      <c r="D51" s="41" t="str">
        <f>IF(Sheet1!H61="","",IF(Sheet1!H61="女",2,1))</f>
        <v/>
      </c>
      <c r="E51" s="41" t="str">
        <f>IF(Sheet1!I61="","",VLOOKUP(Sheet1!I61,Sheet2!$F$2:$G$50,2,FALSE))</f>
        <v/>
      </c>
      <c r="F51" s="41" t="str">
        <f>IF(B51="","",IF(Sheet1!$D$4="",Sheet1!$D$5,VALUE(Sheet1!$D$4)))</f>
        <v/>
      </c>
      <c r="G51" s="41" t="str">
        <f>IF(Sheet1!B61="","",VALUE(Sheet1!B61))</f>
        <v/>
      </c>
      <c r="H51" s="41" t="str">
        <f>IF(Sheet1!J61="","",IF(VLOOKUP(Sheet1!J61,Sheet2!$A$2:$C$44,3,FALSE)&gt;=71,VLOOKUP(Sheet1!J61,Sheet2!$A$2:$C$44,2,FALSE)&amp;TEXT(Sheet1!L61,"00")&amp;TEXT(Sheet1!M61,"00"),VLOOKUP(Sheet1!J61,Sheet2!$A$2:$C$44,2,FALSE)&amp;TEXT(Sheet1!K61,"00")&amp;TEXT(Sheet1!L61,"00")&amp;IF(Sheet1!N61="手",TEXT(Sheet1!M61,"0"),TEXT(Sheet1!M61,"00"))))</f>
        <v/>
      </c>
      <c r="I51" s="41" t="str">
        <f>IF(Sheet1!O61="","",IF(VLOOKUP(Sheet1!O61,Sheet2!$A$2:$C$44,3,FALSE)&gt;=71,VLOOKUP(Sheet1!O61,Sheet2!$A$2:$C$44,2,FALSE)&amp;TEXT(Sheet1!Q61,"00")&amp;TEXT(Sheet1!R61,"00"),VLOOKUP(Sheet1!O61,Sheet2!$A$2:$C$44,2,FALSE)&amp;TEXT(Sheet1!P61,"00")&amp;TEXT(Sheet1!Q61,"00")&amp;IF(Sheet1!S61="手",TEXT(Sheet1!R61,"0"),TEXT(Sheet1!R61,"00"))))</f>
        <v/>
      </c>
      <c r="J51" s="41" t="str">
        <f>IF(Sheet1!T61="","",IF(VLOOKUP(Sheet1!T61,Sheet2!$A$2:$C$44,3,FALSE)&gt;=71,VLOOKUP(Sheet1!T61,Sheet2!$A$2:$C$44,2,FALSE)&amp;TEXT(Sheet1!V61,"00")&amp;TEXT(Sheet1!W61,"00"),VLOOKUP(Sheet1!T61,Sheet2!$A$2:$C$44,2,FALSE)&amp;TEXT(Sheet1!U61,"00")&amp;TEXT(Sheet1!V61,"00")&amp;IF(Sheet1!X61="手",TEXT(Sheet1!W61,"0"),TEXT(Sheet1!W61,"00"))))</f>
        <v/>
      </c>
    </row>
    <row r="52" spans="1:10" s="41" customFormat="1">
      <c r="A52" s="41" t="str">
        <f t="shared" si="1"/>
        <v/>
      </c>
      <c r="B52" s="41" t="str">
        <f>ASC(IF(Sheet1!C62="","",IF(LEN(Sheet1!C62)+LEN(Sheet1!D62)=2,Sheet1!C62&amp;"      "&amp;Sheet1!D62&amp;"("&amp;Sheet1!G62&amp;")",IF(LEN(Sheet1!C62)+LEN(Sheet1!D62)=3,Sheet1!C62&amp;"    "&amp;Sheet1!D62&amp;"("&amp;Sheet1!G62&amp;")",IF(LEN(Sheet1!C62)+LEN(Sheet1!D62)=4,Sheet1!C62&amp;"  "&amp;Sheet1!D62&amp;"("&amp;Sheet1!G62&amp;")",IF(LEN(Sheet1!C62)+LEN(Sheet1!D62)&gt;=5,Sheet1!C62&amp;Sheet1!D62&amp;"("&amp;Sheet1!G62&amp;")",""))))))</f>
        <v/>
      </c>
      <c r="C52" s="41" t="str">
        <f>ASC(IF(Sheet1!E62="","",Sheet1!E62&amp;" "&amp;Sheet1!F62))</f>
        <v/>
      </c>
      <c r="D52" s="41" t="str">
        <f>IF(Sheet1!H62="","",IF(Sheet1!H62="女",2,1))</f>
        <v/>
      </c>
      <c r="E52" s="41" t="str">
        <f>IF(Sheet1!I62="","",VLOOKUP(Sheet1!I62,Sheet2!$F$2:$G$50,2,FALSE))</f>
        <v/>
      </c>
      <c r="F52" s="41" t="str">
        <f>IF(B52="","",IF(Sheet1!$D$4="",Sheet1!$D$5,VALUE(Sheet1!$D$4)))</f>
        <v/>
      </c>
      <c r="G52" s="41" t="str">
        <f>IF(Sheet1!B62="","",VALUE(Sheet1!B62))</f>
        <v/>
      </c>
      <c r="H52" s="41" t="str">
        <f>IF(Sheet1!J62="","",IF(VLOOKUP(Sheet1!J62,Sheet2!$A$2:$C$44,3,FALSE)&gt;=71,VLOOKUP(Sheet1!J62,Sheet2!$A$2:$C$44,2,FALSE)&amp;TEXT(Sheet1!L62,"00")&amp;TEXT(Sheet1!M62,"00"),VLOOKUP(Sheet1!J62,Sheet2!$A$2:$C$44,2,FALSE)&amp;TEXT(Sheet1!K62,"00")&amp;TEXT(Sheet1!L62,"00")&amp;IF(Sheet1!N62="手",TEXT(Sheet1!M62,"0"),TEXT(Sheet1!M62,"00"))))</f>
        <v/>
      </c>
      <c r="I52" s="41" t="str">
        <f>IF(Sheet1!O62="","",IF(VLOOKUP(Sheet1!O62,Sheet2!$A$2:$C$44,3,FALSE)&gt;=71,VLOOKUP(Sheet1!O62,Sheet2!$A$2:$C$44,2,FALSE)&amp;TEXT(Sheet1!Q62,"00")&amp;TEXT(Sheet1!R62,"00"),VLOOKUP(Sheet1!O62,Sheet2!$A$2:$C$44,2,FALSE)&amp;TEXT(Sheet1!P62,"00")&amp;TEXT(Sheet1!Q62,"00")&amp;IF(Sheet1!S62="手",TEXT(Sheet1!R62,"0"),TEXT(Sheet1!R62,"00"))))</f>
        <v/>
      </c>
      <c r="J52" s="41" t="str">
        <f>IF(Sheet1!T62="","",IF(VLOOKUP(Sheet1!T62,Sheet2!$A$2:$C$44,3,FALSE)&gt;=71,VLOOKUP(Sheet1!T62,Sheet2!$A$2:$C$44,2,FALSE)&amp;TEXT(Sheet1!V62,"00")&amp;TEXT(Sheet1!W62,"00"),VLOOKUP(Sheet1!T62,Sheet2!$A$2:$C$44,2,FALSE)&amp;TEXT(Sheet1!U62,"00")&amp;TEXT(Sheet1!V62,"00")&amp;IF(Sheet1!X62="手",TEXT(Sheet1!W62,"0"),TEXT(Sheet1!W62,"00"))))</f>
        <v/>
      </c>
    </row>
    <row r="53" spans="1:10" s="41" customFormat="1">
      <c r="A53" s="41" t="str">
        <f t="shared" si="1"/>
        <v/>
      </c>
      <c r="B53" s="41" t="str">
        <f>ASC(IF(Sheet1!C63="","",IF(LEN(Sheet1!C63)+LEN(Sheet1!D63)=2,Sheet1!C63&amp;"      "&amp;Sheet1!D63&amp;"("&amp;Sheet1!G63&amp;")",IF(LEN(Sheet1!C63)+LEN(Sheet1!D63)=3,Sheet1!C63&amp;"    "&amp;Sheet1!D63&amp;"("&amp;Sheet1!G63&amp;")",IF(LEN(Sheet1!C63)+LEN(Sheet1!D63)=4,Sheet1!C63&amp;"  "&amp;Sheet1!D63&amp;"("&amp;Sheet1!G63&amp;")",IF(LEN(Sheet1!C63)+LEN(Sheet1!D63)&gt;=5,Sheet1!C63&amp;Sheet1!D63&amp;"("&amp;Sheet1!G63&amp;")",""))))))</f>
        <v/>
      </c>
      <c r="C53" s="41" t="str">
        <f>ASC(IF(Sheet1!E63="","",Sheet1!E63&amp;" "&amp;Sheet1!F63))</f>
        <v/>
      </c>
      <c r="D53" s="41" t="str">
        <f>IF(Sheet1!H63="","",IF(Sheet1!H63="女",2,1))</f>
        <v/>
      </c>
      <c r="E53" s="41" t="str">
        <f>IF(Sheet1!I63="","",VLOOKUP(Sheet1!I63,Sheet2!$F$2:$G$50,2,FALSE))</f>
        <v/>
      </c>
      <c r="F53" s="41" t="str">
        <f>IF(B53="","",IF(Sheet1!$D$4="",Sheet1!$D$5,VALUE(Sheet1!$D$4)))</f>
        <v/>
      </c>
      <c r="G53" s="41" t="str">
        <f>IF(Sheet1!B63="","",VALUE(Sheet1!B63))</f>
        <v/>
      </c>
      <c r="H53" s="41" t="str">
        <f>IF(Sheet1!J63="","",IF(VLOOKUP(Sheet1!J63,Sheet2!$A$2:$C$44,3,FALSE)&gt;=71,VLOOKUP(Sheet1!J63,Sheet2!$A$2:$C$44,2,FALSE)&amp;TEXT(Sheet1!L63,"00")&amp;TEXT(Sheet1!M63,"00"),VLOOKUP(Sheet1!J63,Sheet2!$A$2:$C$44,2,FALSE)&amp;TEXT(Sheet1!K63,"00")&amp;TEXT(Sheet1!L63,"00")&amp;IF(Sheet1!N63="手",TEXT(Sheet1!M63,"0"),TEXT(Sheet1!M63,"00"))))</f>
        <v/>
      </c>
      <c r="I53" s="41" t="str">
        <f>IF(Sheet1!O63="","",IF(VLOOKUP(Sheet1!O63,Sheet2!$A$2:$C$44,3,FALSE)&gt;=71,VLOOKUP(Sheet1!O63,Sheet2!$A$2:$C$44,2,FALSE)&amp;TEXT(Sheet1!Q63,"00")&amp;TEXT(Sheet1!R63,"00"),VLOOKUP(Sheet1!O63,Sheet2!$A$2:$C$44,2,FALSE)&amp;TEXT(Sheet1!P63,"00")&amp;TEXT(Sheet1!Q63,"00")&amp;IF(Sheet1!S63="手",TEXT(Sheet1!R63,"0"),TEXT(Sheet1!R63,"00"))))</f>
        <v/>
      </c>
      <c r="J53" s="41" t="str">
        <f>IF(Sheet1!T63="","",IF(VLOOKUP(Sheet1!T63,Sheet2!$A$2:$C$44,3,FALSE)&gt;=71,VLOOKUP(Sheet1!T63,Sheet2!$A$2:$C$44,2,FALSE)&amp;TEXT(Sheet1!V63,"00")&amp;TEXT(Sheet1!W63,"00"),VLOOKUP(Sheet1!T63,Sheet2!$A$2:$C$44,2,FALSE)&amp;TEXT(Sheet1!U63,"00")&amp;TEXT(Sheet1!V63,"00")&amp;IF(Sheet1!X63="手",TEXT(Sheet1!W63,"0"),TEXT(Sheet1!W63,"00"))))</f>
        <v/>
      </c>
    </row>
    <row r="54" spans="1:10" s="41" customFormat="1">
      <c r="A54" s="41" t="str">
        <f t="shared" si="1"/>
        <v/>
      </c>
      <c r="B54" s="41" t="str">
        <f>ASC(IF(Sheet1!C64="","",IF(LEN(Sheet1!C64)+LEN(Sheet1!D64)=2,Sheet1!C64&amp;"      "&amp;Sheet1!D64&amp;"("&amp;Sheet1!G64&amp;")",IF(LEN(Sheet1!C64)+LEN(Sheet1!D64)=3,Sheet1!C64&amp;"    "&amp;Sheet1!D64&amp;"("&amp;Sheet1!G64&amp;")",IF(LEN(Sheet1!C64)+LEN(Sheet1!D64)=4,Sheet1!C64&amp;"  "&amp;Sheet1!D64&amp;"("&amp;Sheet1!G64&amp;")",IF(LEN(Sheet1!C64)+LEN(Sheet1!D64)&gt;=5,Sheet1!C64&amp;Sheet1!D64&amp;"("&amp;Sheet1!G64&amp;")",""))))))</f>
        <v/>
      </c>
      <c r="C54" s="41" t="str">
        <f>ASC(IF(Sheet1!E64="","",Sheet1!E64&amp;" "&amp;Sheet1!F64))</f>
        <v/>
      </c>
      <c r="D54" s="41" t="str">
        <f>IF(Sheet1!H64="","",IF(Sheet1!H64="女",2,1))</f>
        <v/>
      </c>
      <c r="E54" s="41" t="str">
        <f>IF(Sheet1!I64="","",VLOOKUP(Sheet1!I64,Sheet2!$F$2:$G$50,2,FALSE))</f>
        <v/>
      </c>
      <c r="F54" s="41" t="str">
        <f>IF(B54="","",IF(Sheet1!$D$4="",Sheet1!$D$5,VALUE(Sheet1!$D$4)))</f>
        <v/>
      </c>
      <c r="G54" s="41" t="str">
        <f>IF(Sheet1!B64="","",VALUE(Sheet1!B64))</f>
        <v/>
      </c>
      <c r="H54" s="41" t="str">
        <f>IF(Sheet1!J64="","",IF(VLOOKUP(Sheet1!J64,Sheet2!$A$2:$C$44,3,FALSE)&gt;=71,VLOOKUP(Sheet1!J64,Sheet2!$A$2:$C$44,2,FALSE)&amp;TEXT(Sheet1!L64,"00")&amp;TEXT(Sheet1!M64,"00"),VLOOKUP(Sheet1!J64,Sheet2!$A$2:$C$44,2,FALSE)&amp;TEXT(Sheet1!K64,"00")&amp;TEXT(Sheet1!L64,"00")&amp;IF(Sheet1!N64="手",TEXT(Sheet1!M64,"0"),TEXT(Sheet1!M64,"00"))))</f>
        <v/>
      </c>
      <c r="I54" s="41" t="str">
        <f>IF(Sheet1!O64="","",IF(VLOOKUP(Sheet1!O64,Sheet2!$A$2:$C$44,3,FALSE)&gt;=71,VLOOKUP(Sheet1!O64,Sheet2!$A$2:$C$44,2,FALSE)&amp;TEXT(Sheet1!Q64,"00")&amp;TEXT(Sheet1!R64,"00"),VLOOKUP(Sheet1!O64,Sheet2!$A$2:$C$44,2,FALSE)&amp;TEXT(Sheet1!P64,"00")&amp;TEXT(Sheet1!Q64,"00")&amp;IF(Sheet1!S64="手",TEXT(Sheet1!R64,"0"),TEXT(Sheet1!R64,"00"))))</f>
        <v/>
      </c>
      <c r="J54" s="41" t="str">
        <f>IF(Sheet1!T64="","",IF(VLOOKUP(Sheet1!T64,Sheet2!$A$2:$C$44,3,FALSE)&gt;=71,VLOOKUP(Sheet1!T64,Sheet2!$A$2:$C$44,2,FALSE)&amp;TEXT(Sheet1!V64,"00")&amp;TEXT(Sheet1!W64,"00"),VLOOKUP(Sheet1!T64,Sheet2!$A$2:$C$44,2,FALSE)&amp;TEXT(Sheet1!U64,"00")&amp;TEXT(Sheet1!V64,"00")&amp;IF(Sheet1!X64="手",TEXT(Sheet1!W64,"0"),TEXT(Sheet1!W64,"00"))))</f>
        <v/>
      </c>
    </row>
    <row r="55" spans="1:10" s="41" customFormat="1">
      <c r="A55" s="41" t="str">
        <f t="shared" si="1"/>
        <v/>
      </c>
      <c r="B55" s="41" t="str">
        <f>ASC(IF(Sheet1!C65="","",IF(LEN(Sheet1!C65)+LEN(Sheet1!D65)=2,Sheet1!C65&amp;"      "&amp;Sheet1!D65&amp;"("&amp;Sheet1!G65&amp;")",IF(LEN(Sheet1!C65)+LEN(Sheet1!D65)=3,Sheet1!C65&amp;"    "&amp;Sheet1!D65&amp;"("&amp;Sheet1!G65&amp;")",IF(LEN(Sheet1!C65)+LEN(Sheet1!D65)=4,Sheet1!C65&amp;"  "&amp;Sheet1!D65&amp;"("&amp;Sheet1!G65&amp;")",IF(LEN(Sheet1!C65)+LEN(Sheet1!D65)&gt;=5,Sheet1!C65&amp;Sheet1!D65&amp;"("&amp;Sheet1!G65&amp;")",""))))))</f>
        <v/>
      </c>
      <c r="C55" s="41" t="str">
        <f>ASC(IF(Sheet1!E65="","",Sheet1!E65&amp;" "&amp;Sheet1!F65))</f>
        <v/>
      </c>
      <c r="D55" s="41" t="str">
        <f>IF(Sheet1!H65="","",IF(Sheet1!H65="女",2,1))</f>
        <v/>
      </c>
      <c r="E55" s="41" t="str">
        <f>IF(Sheet1!I65="","",VLOOKUP(Sheet1!I65,Sheet2!$F$2:$G$50,2,FALSE))</f>
        <v/>
      </c>
      <c r="F55" s="41" t="str">
        <f>IF(B55="","",IF(Sheet1!$D$4="",Sheet1!$D$5,VALUE(Sheet1!$D$4)))</f>
        <v/>
      </c>
      <c r="G55" s="41" t="str">
        <f>IF(Sheet1!B65="","",VALUE(Sheet1!B65))</f>
        <v/>
      </c>
      <c r="H55" s="41" t="str">
        <f>IF(Sheet1!J65="","",IF(VLOOKUP(Sheet1!J65,Sheet2!$A$2:$C$44,3,FALSE)&gt;=71,VLOOKUP(Sheet1!J65,Sheet2!$A$2:$C$44,2,FALSE)&amp;TEXT(Sheet1!L65,"00")&amp;TEXT(Sheet1!M65,"00"),VLOOKUP(Sheet1!J65,Sheet2!$A$2:$C$44,2,FALSE)&amp;TEXT(Sheet1!K65,"00")&amp;TEXT(Sheet1!L65,"00")&amp;IF(Sheet1!N65="手",TEXT(Sheet1!M65,"0"),TEXT(Sheet1!M65,"00"))))</f>
        <v/>
      </c>
      <c r="I55" s="41" t="str">
        <f>IF(Sheet1!O65="","",IF(VLOOKUP(Sheet1!O65,Sheet2!$A$2:$C$44,3,FALSE)&gt;=71,VLOOKUP(Sheet1!O65,Sheet2!$A$2:$C$44,2,FALSE)&amp;TEXT(Sheet1!Q65,"00")&amp;TEXT(Sheet1!R65,"00"),VLOOKUP(Sheet1!O65,Sheet2!$A$2:$C$44,2,FALSE)&amp;TEXT(Sheet1!P65,"00")&amp;TEXT(Sheet1!Q65,"00")&amp;IF(Sheet1!S65="手",TEXT(Sheet1!R65,"0"),TEXT(Sheet1!R65,"00"))))</f>
        <v/>
      </c>
      <c r="J55" s="41" t="str">
        <f>IF(Sheet1!T65="","",IF(VLOOKUP(Sheet1!T65,Sheet2!$A$2:$C$44,3,FALSE)&gt;=71,VLOOKUP(Sheet1!T65,Sheet2!$A$2:$C$44,2,FALSE)&amp;TEXT(Sheet1!V65,"00")&amp;TEXT(Sheet1!W65,"00"),VLOOKUP(Sheet1!T65,Sheet2!$A$2:$C$44,2,FALSE)&amp;TEXT(Sheet1!U65,"00")&amp;TEXT(Sheet1!V65,"00")&amp;IF(Sheet1!X65="手",TEXT(Sheet1!W65,"0"),TEXT(Sheet1!W65,"00"))))</f>
        <v/>
      </c>
    </row>
    <row r="56" spans="1:10" s="41" customFormat="1">
      <c r="A56" s="41" t="str">
        <f t="shared" si="1"/>
        <v/>
      </c>
      <c r="B56" s="41" t="str">
        <f>ASC(IF(Sheet1!C66="","",IF(LEN(Sheet1!C66)+LEN(Sheet1!D66)=2,Sheet1!C66&amp;"      "&amp;Sheet1!D66&amp;"("&amp;Sheet1!G66&amp;")",IF(LEN(Sheet1!C66)+LEN(Sheet1!D66)=3,Sheet1!C66&amp;"    "&amp;Sheet1!D66&amp;"("&amp;Sheet1!G66&amp;")",IF(LEN(Sheet1!C66)+LEN(Sheet1!D66)=4,Sheet1!C66&amp;"  "&amp;Sheet1!D66&amp;"("&amp;Sheet1!G66&amp;")",IF(LEN(Sheet1!C66)+LEN(Sheet1!D66)&gt;=5,Sheet1!C66&amp;Sheet1!D66&amp;"("&amp;Sheet1!G66&amp;")",""))))))</f>
        <v/>
      </c>
      <c r="C56" s="41" t="str">
        <f>ASC(IF(Sheet1!E66="","",Sheet1!E66&amp;" "&amp;Sheet1!F66))</f>
        <v/>
      </c>
      <c r="D56" s="41" t="str">
        <f>IF(Sheet1!H66="","",IF(Sheet1!H66="女",2,1))</f>
        <v/>
      </c>
      <c r="E56" s="41" t="str">
        <f>IF(Sheet1!I66="","",VLOOKUP(Sheet1!I66,Sheet2!$F$2:$G$50,2,FALSE))</f>
        <v/>
      </c>
      <c r="F56" s="41" t="str">
        <f>IF(B56="","",IF(Sheet1!$D$4="",Sheet1!$D$5,VALUE(Sheet1!$D$4)))</f>
        <v/>
      </c>
      <c r="G56" s="41" t="str">
        <f>IF(Sheet1!B66="","",VALUE(Sheet1!B66))</f>
        <v/>
      </c>
      <c r="H56" s="41" t="str">
        <f>IF(Sheet1!J66="","",IF(VLOOKUP(Sheet1!J66,Sheet2!$A$2:$C$44,3,FALSE)&gt;=71,VLOOKUP(Sheet1!J66,Sheet2!$A$2:$C$44,2,FALSE)&amp;TEXT(Sheet1!L66,"00")&amp;TEXT(Sheet1!M66,"00"),VLOOKUP(Sheet1!J66,Sheet2!$A$2:$C$44,2,FALSE)&amp;TEXT(Sheet1!K66,"00")&amp;TEXT(Sheet1!L66,"00")&amp;IF(Sheet1!N66="手",TEXT(Sheet1!M66,"0"),TEXT(Sheet1!M66,"00"))))</f>
        <v/>
      </c>
      <c r="I56" s="41" t="str">
        <f>IF(Sheet1!O66="","",IF(VLOOKUP(Sheet1!O66,Sheet2!$A$2:$C$44,3,FALSE)&gt;=71,VLOOKUP(Sheet1!O66,Sheet2!$A$2:$C$44,2,FALSE)&amp;TEXT(Sheet1!Q66,"00")&amp;TEXT(Sheet1!R66,"00"),VLOOKUP(Sheet1!O66,Sheet2!$A$2:$C$44,2,FALSE)&amp;TEXT(Sheet1!P66,"00")&amp;TEXT(Sheet1!Q66,"00")&amp;IF(Sheet1!S66="手",TEXT(Sheet1!R66,"0"),TEXT(Sheet1!R66,"00"))))</f>
        <v/>
      </c>
      <c r="J56" s="41" t="str">
        <f>IF(Sheet1!T66="","",IF(VLOOKUP(Sheet1!T66,Sheet2!$A$2:$C$44,3,FALSE)&gt;=71,VLOOKUP(Sheet1!T66,Sheet2!$A$2:$C$44,2,FALSE)&amp;TEXT(Sheet1!V66,"00")&amp;TEXT(Sheet1!W66,"00"),VLOOKUP(Sheet1!T66,Sheet2!$A$2:$C$44,2,FALSE)&amp;TEXT(Sheet1!U66,"00")&amp;TEXT(Sheet1!V66,"00")&amp;IF(Sheet1!X66="手",TEXT(Sheet1!W66,"0"),TEXT(Sheet1!W66,"00"))))</f>
        <v/>
      </c>
    </row>
    <row r="57" spans="1:10" s="41" customFormat="1">
      <c r="A57" s="41" t="str">
        <f t="shared" si="1"/>
        <v/>
      </c>
      <c r="B57" s="41" t="str">
        <f>ASC(IF(Sheet1!C67="","",IF(LEN(Sheet1!C67)+LEN(Sheet1!D67)=2,Sheet1!C67&amp;"      "&amp;Sheet1!D67&amp;"("&amp;Sheet1!G67&amp;")",IF(LEN(Sheet1!C67)+LEN(Sheet1!D67)=3,Sheet1!C67&amp;"    "&amp;Sheet1!D67&amp;"("&amp;Sheet1!G67&amp;")",IF(LEN(Sheet1!C67)+LEN(Sheet1!D67)=4,Sheet1!C67&amp;"  "&amp;Sheet1!D67&amp;"("&amp;Sheet1!G67&amp;")",IF(LEN(Sheet1!C67)+LEN(Sheet1!D67)&gt;=5,Sheet1!C67&amp;Sheet1!D67&amp;"("&amp;Sheet1!G67&amp;")",""))))))</f>
        <v/>
      </c>
      <c r="C57" s="41" t="str">
        <f>ASC(IF(Sheet1!E67="","",Sheet1!E67&amp;" "&amp;Sheet1!F67))</f>
        <v/>
      </c>
      <c r="D57" s="41" t="str">
        <f>IF(Sheet1!H67="","",IF(Sheet1!H67="女",2,1))</f>
        <v/>
      </c>
      <c r="E57" s="41" t="str">
        <f>IF(Sheet1!I67="","",VLOOKUP(Sheet1!I67,Sheet2!$F$2:$G$50,2,FALSE))</f>
        <v/>
      </c>
      <c r="F57" s="41" t="str">
        <f>IF(B57="","",IF(Sheet1!$D$4="",Sheet1!$D$5,VALUE(Sheet1!$D$4)))</f>
        <v/>
      </c>
      <c r="G57" s="41" t="str">
        <f>IF(Sheet1!B67="","",VALUE(Sheet1!B67))</f>
        <v/>
      </c>
      <c r="H57" s="41" t="str">
        <f>IF(Sheet1!J67="","",IF(VLOOKUP(Sheet1!J67,Sheet2!$A$2:$C$44,3,FALSE)&gt;=71,VLOOKUP(Sheet1!J67,Sheet2!$A$2:$C$44,2,FALSE)&amp;TEXT(Sheet1!L67,"00")&amp;TEXT(Sheet1!M67,"00"),VLOOKUP(Sheet1!J67,Sheet2!$A$2:$C$44,2,FALSE)&amp;TEXT(Sheet1!K67,"00")&amp;TEXT(Sheet1!L67,"00")&amp;IF(Sheet1!N67="手",TEXT(Sheet1!M67,"0"),TEXT(Sheet1!M67,"00"))))</f>
        <v/>
      </c>
      <c r="I57" s="41" t="str">
        <f>IF(Sheet1!O67="","",IF(VLOOKUP(Sheet1!O67,Sheet2!$A$2:$C$44,3,FALSE)&gt;=71,VLOOKUP(Sheet1!O67,Sheet2!$A$2:$C$44,2,FALSE)&amp;TEXT(Sheet1!Q67,"00")&amp;TEXT(Sheet1!R67,"00"),VLOOKUP(Sheet1!O67,Sheet2!$A$2:$C$44,2,FALSE)&amp;TEXT(Sheet1!P67,"00")&amp;TEXT(Sheet1!Q67,"00")&amp;IF(Sheet1!S67="手",TEXT(Sheet1!R67,"0"),TEXT(Sheet1!R67,"00"))))</f>
        <v/>
      </c>
      <c r="J57" s="41" t="str">
        <f>IF(Sheet1!T67="","",IF(VLOOKUP(Sheet1!T67,Sheet2!$A$2:$C$44,3,FALSE)&gt;=71,VLOOKUP(Sheet1!T67,Sheet2!$A$2:$C$44,2,FALSE)&amp;TEXT(Sheet1!V67,"00")&amp;TEXT(Sheet1!W67,"00"),VLOOKUP(Sheet1!T67,Sheet2!$A$2:$C$44,2,FALSE)&amp;TEXT(Sheet1!U67,"00")&amp;TEXT(Sheet1!V67,"00")&amp;IF(Sheet1!X67="手",TEXT(Sheet1!W67,"0"),TEXT(Sheet1!W67,"00"))))</f>
        <v/>
      </c>
    </row>
    <row r="58" spans="1:10" s="41" customFormat="1">
      <c r="A58" s="41" t="str">
        <f t="shared" si="1"/>
        <v/>
      </c>
      <c r="B58" s="41" t="str">
        <f>ASC(IF(Sheet1!C68="","",IF(LEN(Sheet1!C68)+LEN(Sheet1!D68)=2,Sheet1!C68&amp;"      "&amp;Sheet1!D68&amp;"("&amp;Sheet1!G68&amp;")",IF(LEN(Sheet1!C68)+LEN(Sheet1!D68)=3,Sheet1!C68&amp;"    "&amp;Sheet1!D68&amp;"("&amp;Sheet1!G68&amp;")",IF(LEN(Sheet1!C68)+LEN(Sheet1!D68)=4,Sheet1!C68&amp;"  "&amp;Sheet1!D68&amp;"("&amp;Sheet1!G68&amp;")",IF(LEN(Sheet1!C68)+LEN(Sheet1!D68)&gt;=5,Sheet1!C68&amp;Sheet1!D68&amp;"("&amp;Sheet1!G68&amp;")",""))))))</f>
        <v/>
      </c>
      <c r="C58" s="41" t="str">
        <f>ASC(IF(Sheet1!E68="","",Sheet1!E68&amp;" "&amp;Sheet1!F68))</f>
        <v/>
      </c>
      <c r="D58" s="41" t="str">
        <f>IF(Sheet1!H68="","",IF(Sheet1!H68="女",2,1))</f>
        <v/>
      </c>
      <c r="E58" s="41" t="str">
        <f>IF(Sheet1!I68="","",VLOOKUP(Sheet1!I68,Sheet2!$F$2:$G$50,2,FALSE))</f>
        <v/>
      </c>
      <c r="F58" s="41" t="str">
        <f>IF(B58="","",IF(Sheet1!$D$4="",Sheet1!$D$5,VALUE(Sheet1!$D$4)))</f>
        <v/>
      </c>
      <c r="G58" s="41" t="str">
        <f>IF(Sheet1!B68="","",VALUE(Sheet1!B68))</f>
        <v/>
      </c>
      <c r="H58" s="41" t="str">
        <f>IF(Sheet1!J68="","",IF(VLOOKUP(Sheet1!J68,Sheet2!$A$2:$C$44,3,FALSE)&gt;=71,VLOOKUP(Sheet1!J68,Sheet2!$A$2:$C$44,2,FALSE)&amp;TEXT(Sheet1!L68,"00")&amp;TEXT(Sheet1!M68,"00"),VLOOKUP(Sheet1!J68,Sheet2!$A$2:$C$44,2,FALSE)&amp;TEXT(Sheet1!K68,"00")&amp;TEXT(Sheet1!L68,"00")&amp;IF(Sheet1!N68="手",TEXT(Sheet1!M68,"0"),TEXT(Sheet1!M68,"00"))))</f>
        <v/>
      </c>
      <c r="I58" s="41" t="str">
        <f>IF(Sheet1!O68="","",IF(VLOOKUP(Sheet1!O68,Sheet2!$A$2:$C$44,3,FALSE)&gt;=71,VLOOKUP(Sheet1!O68,Sheet2!$A$2:$C$44,2,FALSE)&amp;TEXT(Sheet1!Q68,"00")&amp;TEXT(Sheet1!R68,"00"),VLOOKUP(Sheet1!O68,Sheet2!$A$2:$C$44,2,FALSE)&amp;TEXT(Sheet1!P68,"00")&amp;TEXT(Sheet1!Q68,"00")&amp;IF(Sheet1!S68="手",TEXT(Sheet1!R68,"0"),TEXT(Sheet1!R68,"00"))))</f>
        <v/>
      </c>
      <c r="J58" s="41" t="str">
        <f>IF(Sheet1!T68="","",IF(VLOOKUP(Sheet1!T68,Sheet2!$A$2:$C$44,3,FALSE)&gt;=71,VLOOKUP(Sheet1!T68,Sheet2!$A$2:$C$44,2,FALSE)&amp;TEXT(Sheet1!V68,"00")&amp;TEXT(Sheet1!W68,"00"),VLOOKUP(Sheet1!T68,Sheet2!$A$2:$C$44,2,FALSE)&amp;TEXT(Sheet1!U68,"00")&amp;TEXT(Sheet1!V68,"00")&amp;IF(Sheet1!X68="手",TEXT(Sheet1!W68,"0"),TEXT(Sheet1!W68,"00"))))</f>
        <v/>
      </c>
    </row>
    <row r="59" spans="1:10" s="41" customFormat="1">
      <c r="A59" s="41" t="str">
        <f t="shared" si="1"/>
        <v/>
      </c>
      <c r="B59" s="41" t="str">
        <f>ASC(IF(Sheet1!C69="","",IF(LEN(Sheet1!C69)+LEN(Sheet1!D69)=2,Sheet1!C69&amp;"      "&amp;Sheet1!D69&amp;"("&amp;Sheet1!G69&amp;")",IF(LEN(Sheet1!C69)+LEN(Sheet1!D69)=3,Sheet1!C69&amp;"    "&amp;Sheet1!D69&amp;"("&amp;Sheet1!G69&amp;")",IF(LEN(Sheet1!C69)+LEN(Sheet1!D69)=4,Sheet1!C69&amp;"  "&amp;Sheet1!D69&amp;"("&amp;Sheet1!G69&amp;")",IF(LEN(Sheet1!C69)+LEN(Sheet1!D69)&gt;=5,Sheet1!C69&amp;Sheet1!D69&amp;"("&amp;Sheet1!G69&amp;")",""))))))</f>
        <v/>
      </c>
      <c r="C59" s="41" t="str">
        <f>ASC(IF(Sheet1!E69="","",Sheet1!E69&amp;" "&amp;Sheet1!F69))</f>
        <v/>
      </c>
      <c r="D59" s="41" t="str">
        <f>IF(Sheet1!H69="","",IF(Sheet1!H69="女",2,1))</f>
        <v/>
      </c>
      <c r="E59" s="41" t="str">
        <f>IF(Sheet1!I69="","",VLOOKUP(Sheet1!I69,Sheet2!$F$2:$G$50,2,FALSE))</f>
        <v/>
      </c>
      <c r="F59" s="41" t="str">
        <f>IF(B59="","",IF(Sheet1!$D$4="",Sheet1!$D$5,VALUE(Sheet1!$D$4)))</f>
        <v/>
      </c>
      <c r="G59" s="41" t="str">
        <f>IF(Sheet1!B69="","",VALUE(Sheet1!B69))</f>
        <v/>
      </c>
      <c r="H59" s="41" t="str">
        <f>IF(Sheet1!J69="","",IF(VLOOKUP(Sheet1!J69,Sheet2!$A$2:$C$44,3,FALSE)&gt;=71,VLOOKUP(Sheet1!J69,Sheet2!$A$2:$C$44,2,FALSE)&amp;TEXT(Sheet1!L69,"00")&amp;TEXT(Sheet1!M69,"00"),VLOOKUP(Sheet1!J69,Sheet2!$A$2:$C$44,2,FALSE)&amp;TEXT(Sheet1!K69,"00")&amp;TEXT(Sheet1!L69,"00")&amp;IF(Sheet1!N69="手",TEXT(Sheet1!M69,"0"),TEXT(Sheet1!M69,"00"))))</f>
        <v/>
      </c>
      <c r="I59" s="41" t="str">
        <f>IF(Sheet1!O69="","",IF(VLOOKUP(Sheet1!O69,Sheet2!$A$2:$C$44,3,FALSE)&gt;=71,VLOOKUP(Sheet1!O69,Sheet2!$A$2:$C$44,2,FALSE)&amp;TEXT(Sheet1!Q69,"00")&amp;TEXT(Sheet1!R69,"00"),VLOOKUP(Sheet1!O69,Sheet2!$A$2:$C$44,2,FALSE)&amp;TEXT(Sheet1!P69,"00")&amp;TEXT(Sheet1!Q69,"00")&amp;IF(Sheet1!S69="手",TEXT(Sheet1!R69,"0"),TEXT(Sheet1!R69,"00"))))</f>
        <v/>
      </c>
      <c r="J59" s="41" t="str">
        <f>IF(Sheet1!T69="","",IF(VLOOKUP(Sheet1!T69,Sheet2!$A$2:$C$44,3,FALSE)&gt;=71,VLOOKUP(Sheet1!T69,Sheet2!$A$2:$C$44,2,FALSE)&amp;TEXT(Sheet1!V69,"00")&amp;TEXT(Sheet1!W69,"00"),VLOOKUP(Sheet1!T69,Sheet2!$A$2:$C$44,2,FALSE)&amp;TEXT(Sheet1!U69,"00")&amp;TEXT(Sheet1!V69,"00")&amp;IF(Sheet1!X69="手",TEXT(Sheet1!W69,"0"),TEXT(Sheet1!W69,"00"))))</f>
        <v/>
      </c>
    </row>
    <row r="60" spans="1:10" s="41" customFormat="1">
      <c r="A60" s="41" t="str">
        <f t="shared" si="1"/>
        <v/>
      </c>
      <c r="B60" s="41" t="str">
        <f>ASC(IF(Sheet1!C70="","",IF(LEN(Sheet1!C70)+LEN(Sheet1!D70)=2,Sheet1!C70&amp;"      "&amp;Sheet1!D70&amp;"("&amp;Sheet1!G70&amp;")",IF(LEN(Sheet1!C70)+LEN(Sheet1!D70)=3,Sheet1!C70&amp;"    "&amp;Sheet1!D70&amp;"("&amp;Sheet1!G70&amp;")",IF(LEN(Sheet1!C70)+LEN(Sheet1!D70)=4,Sheet1!C70&amp;"  "&amp;Sheet1!D70&amp;"("&amp;Sheet1!G70&amp;")",IF(LEN(Sheet1!C70)+LEN(Sheet1!D70)&gt;=5,Sheet1!C70&amp;Sheet1!D70&amp;"("&amp;Sheet1!G70&amp;")",""))))))</f>
        <v/>
      </c>
      <c r="C60" s="41" t="str">
        <f>ASC(IF(Sheet1!E70="","",Sheet1!E70&amp;" "&amp;Sheet1!F70))</f>
        <v/>
      </c>
      <c r="D60" s="41" t="str">
        <f>IF(Sheet1!H70="","",IF(Sheet1!H70="女",2,1))</f>
        <v/>
      </c>
      <c r="E60" s="41" t="str">
        <f>IF(Sheet1!I70="","",VLOOKUP(Sheet1!I70,Sheet2!$F$2:$G$50,2,FALSE))</f>
        <v/>
      </c>
      <c r="F60" s="41" t="str">
        <f>IF(B60="","",IF(Sheet1!$D$4="",Sheet1!$D$5,VALUE(Sheet1!$D$4)))</f>
        <v/>
      </c>
      <c r="G60" s="41" t="str">
        <f>IF(Sheet1!B70="","",VALUE(Sheet1!B70))</f>
        <v/>
      </c>
      <c r="H60" s="41" t="str">
        <f>IF(Sheet1!J70="","",IF(VLOOKUP(Sheet1!J70,Sheet2!$A$2:$C$44,3,FALSE)&gt;=71,VLOOKUP(Sheet1!J70,Sheet2!$A$2:$C$44,2,FALSE)&amp;TEXT(Sheet1!L70,"00")&amp;TEXT(Sheet1!M70,"00"),VLOOKUP(Sheet1!J70,Sheet2!$A$2:$C$44,2,FALSE)&amp;TEXT(Sheet1!K70,"00")&amp;TEXT(Sheet1!L70,"00")&amp;IF(Sheet1!N70="手",TEXT(Sheet1!M70,"0"),TEXT(Sheet1!M70,"00"))))</f>
        <v/>
      </c>
      <c r="I60" s="41" t="str">
        <f>IF(Sheet1!O70="","",IF(VLOOKUP(Sheet1!O70,Sheet2!$A$2:$C$44,3,FALSE)&gt;=71,VLOOKUP(Sheet1!O70,Sheet2!$A$2:$C$44,2,FALSE)&amp;TEXT(Sheet1!Q70,"00")&amp;TEXT(Sheet1!R70,"00"),VLOOKUP(Sheet1!O70,Sheet2!$A$2:$C$44,2,FALSE)&amp;TEXT(Sheet1!P70,"00")&amp;TEXT(Sheet1!Q70,"00")&amp;IF(Sheet1!S70="手",TEXT(Sheet1!R70,"0"),TEXT(Sheet1!R70,"00"))))</f>
        <v/>
      </c>
      <c r="J60" s="41" t="str">
        <f>IF(Sheet1!T70="","",IF(VLOOKUP(Sheet1!T70,Sheet2!$A$2:$C$44,3,FALSE)&gt;=71,VLOOKUP(Sheet1!T70,Sheet2!$A$2:$C$44,2,FALSE)&amp;TEXT(Sheet1!V70,"00")&amp;TEXT(Sheet1!W70,"00"),VLOOKUP(Sheet1!T70,Sheet2!$A$2:$C$44,2,FALSE)&amp;TEXT(Sheet1!U70,"00")&amp;TEXT(Sheet1!V70,"00")&amp;IF(Sheet1!X70="手",TEXT(Sheet1!W70,"0"),TEXT(Sheet1!W70,"00"))))</f>
        <v/>
      </c>
    </row>
    <row r="61" spans="1:10" s="41" customFormat="1">
      <c r="A61" s="41" t="str">
        <f t="shared" si="1"/>
        <v/>
      </c>
      <c r="B61" s="41" t="str">
        <f>ASC(IF(Sheet1!C71="","",IF(LEN(Sheet1!C71)+LEN(Sheet1!D71)=2,Sheet1!C71&amp;"      "&amp;Sheet1!D71&amp;"("&amp;Sheet1!G71&amp;")",IF(LEN(Sheet1!C71)+LEN(Sheet1!D71)=3,Sheet1!C71&amp;"    "&amp;Sheet1!D71&amp;"("&amp;Sheet1!G71&amp;")",IF(LEN(Sheet1!C71)+LEN(Sheet1!D71)=4,Sheet1!C71&amp;"  "&amp;Sheet1!D71&amp;"("&amp;Sheet1!G71&amp;")",IF(LEN(Sheet1!C71)+LEN(Sheet1!D71)&gt;=5,Sheet1!C71&amp;Sheet1!D71&amp;"("&amp;Sheet1!G71&amp;")",""))))))</f>
        <v/>
      </c>
      <c r="C61" s="41" t="str">
        <f>ASC(IF(Sheet1!E71="","",Sheet1!E71&amp;" "&amp;Sheet1!F71))</f>
        <v/>
      </c>
      <c r="D61" s="41" t="str">
        <f>IF(Sheet1!H71="","",IF(Sheet1!H71="女",2,1))</f>
        <v/>
      </c>
      <c r="E61" s="41" t="str">
        <f>IF(Sheet1!I71="","",VLOOKUP(Sheet1!I71,Sheet2!$F$2:$G$50,2,FALSE))</f>
        <v/>
      </c>
      <c r="F61" s="41" t="str">
        <f>IF(B61="","",IF(Sheet1!$D$4="",Sheet1!$D$5,VALUE(Sheet1!$D$4)))</f>
        <v/>
      </c>
      <c r="G61" s="41" t="str">
        <f>IF(Sheet1!B71="","",VALUE(Sheet1!B71))</f>
        <v/>
      </c>
      <c r="H61" s="41" t="str">
        <f>IF(Sheet1!J71="","",IF(VLOOKUP(Sheet1!J71,Sheet2!$A$2:$C$44,3,FALSE)&gt;=71,VLOOKUP(Sheet1!J71,Sheet2!$A$2:$C$44,2,FALSE)&amp;TEXT(Sheet1!L71,"00")&amp;TEXT(Sheet1!M71,"00"),VLOOKUP(Sheet1!J71,Sheet2!$A$2:$C$44,2,FALSE)&amp;TEXT(Sheet1!K71,"00")&amp;TEXT(Sheet1!L71,"00")&amp;IF(Sheet1!N71="手",TEXT(Sheet1!M71,"0"),TEXT(Sheet1!M71,"00"))))</f>
        <v/>
      </c>
      <c r="I61" s="41" t="str">
        <f>IF(Sheet1!O71="","",IF(VLOOKUP(Sheet1!O71,Sheet2!$A$2:$C$44,3,FALSE)&gt;=71,VLOOKUP(Sheet1!O71,Sheet2!$A$2:$C$44,2,FALSE)&amp;TEXT(Sheet1!Q71,"00")&amp;TEXT(Sheet1!R71,"00"),VLOOKUP(Sheet1!O71,Sheet2!$A$2:$C$44,2,FALSE)&amp;TEXT(Sheet1!P71,"00")&amp;TEXT(Sheet1!Q71,"00")&amp;IF(Sheet1!S71="手",TEXT(Sheet1!R71,"0"),TEXT(Sheet1!R71,"00"))))</f>
        <v/>
      </c>
      <c r="J61" s="41" t="str">
        <f>IF(Sheet1!T71="","",IF(VLOOKUP(Sheet1!T71,Sheet2!$A$2:$C$44,3,FALSE)&gt;=71,VLOOKUP(Sheet1!T71,Sheet2!$A$2:$C$44,2,FALSE)&amp;TEXT(Sheet1!V71,"00")&amp;TEXT(Sheet1!W71,"00"),VLOOKUP(Sheet1!T71,Sheet2!$A$2:$C$44,2,FALSE)&amp;TEXT(Sheet1!U71,"00")&amp;TEXT(Sheet1!V71,"00")&amp;IF(Sheet1!X71="手",TEXT(Sheet1!W71,"0"),TEXT(Sheet1!W71,"00"))))</f>
        <v/>
      </c>
    </row>
    <row r="62" spans="1:10" s="41" customFormat="1">
      <c r="A62" s="41" t="str">
        <f t="shared" si="1"/>
        <v/>
      </c>
      <c r="B62" s="41" t="str">
        <f>ASC(IF(Sheet1!C72="","",IF(LEN(Sheet1!C72)+LEN(Sheet1!D72)=2,Sheet1!C72&amp;"      "&amp;Sheet1!D72&amp;"("&amp;Sheet1!G72&amp;")",IF(LEN(Sheet1!C72)+LEN(Sheet1!D72)=3,Sheet1!C72&amp;"    "&amp;Sheet1!D72&amp;"("&amp;Sheet1!G72&amp;")",IF(LEN(Sheet1!C72)+LEN(Sheet1!D72)=4,Sheet1!C72&amp;"  "&amp;Sheet1!D72&amp;"("&amp;Sheet1!G72&amp;")",IF(LEN(Sheet1!C72)+LEN(Sheet1!D72)&gt;=5,Sheet1!C72&amp;Sheet1!D72&amp;"("&amp;Sheet1!G72&amp;")",""))))))</f>
        <v/>
      </c>
      <c r="C62" s="41" t="str">
        <f>ASC(IF(Sheet1!E72="","",Sheet1!E72&amp;" "&amp;Sheet1!F72))</f>
        <v/>
      </c>
      <c r="D62" s="41" t="str">
        <f>IF(Sheet1!H72="","",IF(Sheet1!H72="女",2,1))</f>
        <v/>
      </c>
      <c r="E62" s="41" t="str">
        <f>IF(Sheet1!I72="","",VLOOKUP(Sheet1!I72,Sheet2!$F$2:$G$50,2,FALSE))</f>
        <v/>
      </c>
      <c r="F62" s="41" t="str">
        <f>IF(B62="","",IF(Sheet1!$D$4="",Sheet1!$D$5,VALUE(Sheet1!$D$4)))</f>
        <v/>
      </c>
      <c r="G62" s="41" t="str">
        <f>IF(Sheet1!B72="","",VALUE(Sheet1!B72))</f>
        <v/>
      </c>
      <c r="H62" s="41" t="str">
        <f>IF(Sheet1!J72="","",IF(VLOOKUP(Sheet1!J72,Sheet2!$A$2:$C$44,3,FALSE)&gt;=71,VLOOKUP(Sheet1!J72,Sheet2!$A$2:$C$44,2,FALSE)&amp;TEXT(Sheet1!L72,"00")&amp;TEXT(Sheet1!M72,"00"),VLOOKUP(Sheet1!J72,Sheet2!$A$2:$C$44,2,FALSE)&amp;TEXT(Sheet1!K72,"00")&amp;TEXT(Sheet1!L72,"00")&amp;IF(Sheet1!N72="手",TEXT(Sheet1!M72,"0"),TEXT(Sheet1!M72,"00"))))</f>
        <v/>
      </c>
      <c r="I62" s="41" t="str">
        <f>IF(Sheet1!O72="","",IF(VLOOKUP(Sheet1!O72,Sheet2!$A$2:$C$44,3,FALSE)&gt;=71,VLOOKUP(Sheet1!O72,Sheet2!$A$2:$C$44,2,FALSE)&amp;TEXT(Sheet1!Q72,"00")&amp;TEXT(Sheet1!R72,"00"),VLOOKUP(Sheet1!O72,Sheet2!$A$2:$C$44,2,FALSE)&amp;TEXT(Sheet1!P72,"00")&amp;TEXT(Sheet1!Q72,"00")&amp;IF(Sheet1!S72="手",TEXT(Sheet1!R72,"0"),TEXT(Sheet1!R72,"00"))))</f>
        <v/>
      </c>
      <c r="J62" s="41" t="str">
        <f>IF(Sheet1!T72="","",IF(VLOOKUP(Sheet1!T72,Sheet2!$A$2:$C$44,3,FALSE)&gt;=71,VLOOKUP(Sheet1!T72,Sheet2!$A$2:$C$44,2,FALSE)&amp;TEXT(Sheet1!V72,"00")&amp;TEXT(Sheet1!W72,"00"),VLOOKUP(Sheet1!T72,Sheet2!$A$2:$C$44,2,FALSE)&amp;TEXT(Sheet1!U72,"00")&amp;TEXT(Sheet1!V72,"00")&amp;IF(Sheet1!X72="手",TEXT(Sheet1!W72,"0"),TEXT(Sheet1!W72,"00"))))</f>
        <v/>
      </c>
    </row>
    <row r="63" spans="1:10" s="41" customFormat="1">
      <c r="A63" s="41" t="str">
        <f t="shared" si="1"/>
        <v/>
      </c>
      <c r="B63" s="41" t="str">
        <f>ASC(IF(Sheet1!C73="","",IF(LEN(Sheet1!C73)+LEN(Sheet1!D73)=2,Sheet1!C73&amp;"      "&amp;Sheet1!D73&amp;"("&amp;Sheet1!G73&amp;")",IF(LEN(Sheet1!C73)+LEN(Sheet1!D73)=3,Sheet1!C73&amp;"    "&amp;Sheet1!D73&amp;"("&amp;Sheet1!G73&amp;")",IF(LEN(Sheet1!C73)+LEN(Sheet1!D73)=4,Sheet1!C73&amp;"  "&amp;Sheet1!D73&amp;"("&amp;Sheet1!G73&amp;")",IF(LEN(Sheet1!C73)+LEN(Sheet1!D73)&gt;=5,Sheet1!C73&amp;Sheet1!D73&amp;"("&amp;Sheet1!G73&amp;")",""))))))</f>
        <v/>
      </c>
      <c r="C63" s="41" t="str">
        <f>ASC(IF(Sheet1!E73="","",Sheet1!E73&amp;" "&amp;Sheet1!F73))</f>
        <v/>
      </c>
      <c r="D63" s="41" t="str">
        <f>IF(Sheet1!H73="","",IF(Sheet1!H73="女",2,1))</f>
        <v/>
      </c>
      <c r="E63" s="41" t="str">
        <f>IF(Sheet1!I73="","",VLOOKUP(Sheet1!I73,Sheet2!$F$2:$G$50,2,FALSE))</f>
        <v/>
      </c>
      <c r="F63" s="41" t="str">
        <f>IF(B63="","",IF(Sheet1!$D$4="",Sheet1!$D$5,VALUE(Sheet1!$D$4)))</f>
        <v/>
      </c>
      <c r="G63" s="41" t="str">
        <f>IF(Sheet1!B73="","",VALUE(Sheet1!B73))</f>
        <v/>
      </c>
      <c r="H63" s="41" t="str">
        <f>IF(Sheet1!J73="","",IF(VLOOKUP(Sheet1!J73,Sheet2!$A$2:$C$44,3,FALSE)&gt;=71,VLOOKUP(Sheet1!J73,Sheet2!$A$2:$C$44,2,FALSE)&amp;TEXT(Sheet1!L73,"00")&amp;TEXT(Sheet1!M73,"00"),VLOOKUP(Sheet1!J73,Sheet2!$A$2:$C$44,2,FALSE)&amp;TEXT(Sheet1!K73,"00")&amp;TEXT(Sheet1!L73,"00")&amp;IF(Sheet1!N73="手",TEXT(Sheet1!M73,"0"),TEXT(Sheet1!M73,"00"))))</f>
        <v/>
      </c>
      <c r="I63" s="41" t="str">
        <f>IF(Sheet1!O73="","",IF(VLOOKUP(Sheet1!O73,Sheet2!$A$2:$C$44,3,FALSE)&gt;=71,VLOOKUP(Sheet1!O73,Sheet2!$A$2:$C$44,2,FALSE)&amp;TEXT(Sheet1!Q73,"00")&amp;TEXT(Sheet1!R73,"00"),VLOOKUP(Sheet1!O73,Sheet2!$A$2:$C$44,2,FALSE)&amp;TEXT(Sheet1!P73,"00")&amp;TEXT(Sheet1!Q73,"00")&amp;IF(Sheet1!S73="手",TEXT(Sheet1!R73,"0"),TEXT(Sheet1!R73,"00"))))</f>
        <v/>
      </c>
      <c r="J63" s="41" t="str">
        <f>IF(Sheet1!T73="","",IF(VLOOKUP(Sheet1!T73,Sheet2!$A$2:$C$44,3,FALSE)&gt;=71,VLOOKUP(Sheet1!T73,Sheet2!$A$2:$C$44,2,FALSE)&amp;TEXT(Sheet1!V73,"00")&amp;TEXT(Sheet1!W73,"00"),VLOOKUP(Sheet1!T73,Sheet2!$A$2:$C$44,2,FALSE)&amp;TEXT(Sheet1!U73,"00")&amp;TEXT(Sheet1!V73,"00")&amp;IF(Sheet1!X73="手",TEXT(Sheet1!W73,"0"),TEXT(Sheet1!W73,"00"))))</f>
        <v/>
      </c>
    </row>
    <row r="64" spans="1:10" s="41" customFormat="1">
      <c r="A64" s="41" t="str">
        <f t="shared" si="1"/>
        <v/>
      </c>
      <c r="B64" s="41" t="str">
        <f>ASC(IF(Sheet1!C74="","",IF(LEN(Sheet1!C74)+LEN(Sheet1!D74)=2,Sheet1!C74&amp;"      "&amp;Sheet1!D74&amp;"("&amp;Sheet1!G74&amp;")",IF(LEN(Sheet1!C74)+LEN(Sheet1!D74)=3,Sheet1!C74&amp;"    "&amp;Sheet1!D74&amp;"("&amp;Sheet1!G74&amp;")",IF(LEN(Sheet1!C74)+LEN(Sheet1!D74)=4,Sheet1!C74&amp;"  "&amp;Sheet1!D74&amp;"("&amp;Sheet1!G74&amp;")",IF(LEN(Sheet1!C74)+LEN(Sheet1!D74)&gt;=5,Sheet1!C74&amp;Sheet1!D74&amp;"("&amp;Sheet1!G74&amp;")",""))))))</f>
        <v/>
      </c>
      <c r="C64" s="41" t="str">
        <f>ASC(IF(Sheet1!E74="","",Sheet1!E74&amp;" "&amp;Sheet1!F74))</f>
        <v/>
      </c>
      <c r="D64" s="41" t="str">
        <f>IF(Sheet1!H74="","",IF(Sheet1!H74="女",2,1))</f>
        <v/>
      </c>
      <c r="E64" s="41" t="str">
        <f>IF(Sheet1!I74="","",VLOOKUP(Sheet1!I74,Sheet2!$F$2:$G$50,2,FALSE))</f>
        <v/>
      </c>
      <c r="F64" s="41" t="str">
        <f>IF(B64="","",IF(Sheet1!$D$4="",Sheet1!$D$5,VALUE(Sheet1!$D$4)))</f>
        <v/>
      </c>
      <c r="G64" s="41" t="str">
        <f>IF(Sheet1!B74="","",VALUE(Sheet1!B74))</f>
        <v/>
      </c>
      <c r="H64" s="41" t="str">
        <f>IF(Sheet1!J74="","",IF(VLOOKUP(Sheet1!J74,Sheet2!$A$2:$C$44,3,FALSE)&gt;=71,VLOOKUP(Sheet1!J74,Sheet2!$A$2:$C$44,2,FALSE)&amp;TEXT(Sheet1!L74,"00")&amp;TEXT(Sheet1!M74,"00"),VLOOKUP(Sheet1!J74,Sheet2!$A$2:$C$44,2,FALSE)&amp;TEXT(Sheet1!K74,"00")&amp;TEXT(Sheet1!L74,"00")&amp;IF(Sheet1!N74="手",TEXT(Sheet1!M74,"0"),TEXT(Sheet1!M74,"00"))))</f>
        <v/>
      </c>
      <c r="I64" s="41" t="str">
        <f>IF(Sheet1!O74="","",IF(VLOOKUP(Sheet1!O74,Sheet2!$A$2:$C$44,3,FALSE)&gt;=71,VLOOKUP(Sheet1!O74,Sheet2!$A$2:$C$44,2,FALSE)&amp;TEXT(Sheet1!Q74,"00")&amp;TEXT(Sheet1!R74,"00"),VLOOKUP(Sheet1!O74,Sheet2!$A$2:$C$44,2,FALSE)&amp;TEXT(Sheet1!P74,"00")&amp;TEXT(Sheet1!Q74,"00")&amp;IF(Sheet1!S74="手",TEXT(Sheet1!R74,"0"),TEXT(Sheet1!R74,"00"))))</f>
        <v/>
      </c>
      <c r="J64" s="41" t="str">
        <f>IF(Sheet1!T74="","",IF(VLOOKUP(Sheet1!T74,Sheet2!$A$2:$C$44,3,FALSE)&gt;=71,VLOOKUP(Sheet1!T74,Sheet2!$A$2:$C$44,2,FALSE)&amp;TEXT(Sheet1!V74,"00")&amp;TEXT(Sheet1!W74,"00"),VLOOKUP(Sheet1!T74,Sheet2!$A$2:$C$44,2,FALSE)&amp;TEXT(Sheet1!U74,"00")&amp;TEXT(Sheet1!V74,"00")&amp;IF(Sheet1!X74="手",TEXT(Sheet1!W74,"0"),TEXT(Sheet1!W74,"00"))))</f>
        <v/>
      </c>
    </row>
    <row r="65" spans="1:10" s="41" customFormat="1">
      <c r="A65" s="41" t="str">
        <f t="shared" si="1"/>
        <v/>
      </c>
      <c r="B65" s="41" t="str">
        <f>ASC(IF(Sheet1!C75="","",IF(LEN(Sheet1!C75)+LEN(Sheet1!D75)=2,Sheet1!C75&amp;"      "&amp;Sheet1!D75&amp;"("&amp;Sheet1!G75&amp;")",IF(LEN(Sheet1!C75)+LEN(Sheet1!D75)=3,Sheet1!C75&amp;"    "&amp;Sheet1!D75&amp;"("&amp;Sheet1!G75&amp;")",IF(LEN(Sheet1!C75)+LEN(Sheet1!D75)=4,Sheet1!C75&amp;"  "&amp;Sheet1!D75&amp;"("&amp;Sheet1!G75&amp;")",IF(LEN(Sheet1!C75)+LEN(Sheet1!D75)&gt;=5,Sheet1!C75&amp;Sheet1!D75&amp;"("&amp;Sheet1!G75&amp;")",""))))))</f>
        <v/>
      </c>
      <c r="C65" s="41" t="str">
        <f>ASC(IF(Sheet1!E75="","",Sheet1!E75&amp;" "&amp;Sheet1!F75))</f>
        <v/>
      </c>
      <c r="D65" s="41" t="str">
        <f>IF(Sheet1!H75="","",IF(Sheet1!H75="女",2,1))</f>
        <v/>
      </c>
      <c r="E65" s="41" t="str">
        <f>IF(Sheet1!I75="","",VLOOKUP(Sheet1!I75,Sheet2!$F$2:$G$50,2,FALSE))</f>
        <v/>
      </c>
      <c r="F65" s="41" t="str">
        <f>IF(B65="","",IF(Sheet1!$D$4="",Sheet1!$D$5,VALUE(Sheet1!$D$4)))</f>
        <v/>
      </c>
      <c r="G65" s="41" t="str">
        <f>IF(Sheet1!B75="","",VALUE(Sheet1!B75))</f>
        <v/>
      </c>
      <c r="H65" s="41" t="str">
        <f>IF(Sheet1!J75="","",IF(VLOOKUP(Sheet1!J75,Sheet2!$A$2:$C$44,3,FALSE)&gt;=71,VLOOKUP(Sheet1!J75,Sheet2!$A$2:$C$44,2,FALSE)&amp;TEXT(Sheet1!L75,"00")&amp;TEXT(Sheet1!M75,"00"),VLOOKUP(Sheet1!J75,Sheet2!$A$2:$C$44,2,FALSE)&amp;TEXT(Sheet1!K75,"00")&amp;TEXT(Sheet1!L75,"00")&amp;IF(Sheet1!N75="手",TEXT(Sheet1!M75,"0"),TEXT(Sheet1!M75,"00"))))</f>
        <v/>
      </c>
      <c r="I65" s="41" t="str">
        <f>IF(Sheet1!O75="","",IF(VLOOKUP(Sheet1!O75,Sheet2!$A$2:$C$44,3,FALSE)&gt;=71,VLOOKUP(Sheet1!O75,Sheet2!$A$2:$C$44,2,FALSE)&amp;TEXT(Sheet1!Q75,"00")&amp;TEXT(Sheet1!R75,"00"),VLOOKUP(Sheet1!O75,Sheet2!$A$2:$C$44,2,FALSE)&amp;TEXT(Sheet1!P75,"00")&amp;TEXT(Sheet1!Q75,"00")&amp;IF(Sheet1!S75="手",TEXT(Sheet1!R75,"0"),TEXT(Sheet1!R75,"00"))))</f>
        <v/>
      </c>
      <c r="J65" s="41" t="str">
        <f>IF(Sheet1!T75="","",IF(VLOOKUP(Sheet1!T75,Sheet2!$A$2:$C$44,3,FALSE)&gt;=71,VLOOKUP(Sheet1!T75,Sheet2!$A$2:$C$44,2,FALSE)&amp;TEXT(Sheet1!V75,"00")&amp;TEXT(Sheet1!W75,"00"),VLOOKUP(Sheet1!T75,Sheet2!$A$2:$C$44,2,FALSE)&amp;TEXT(Sheet1!U75,"00")&amp;TEXT(Sheet1!V75,"00")&amp;IF(Sheet1!X75="手",TEXT(Sheet1!W75,"0"),TEXT(Sheet1!W75,"00"))))</f>
        <v/>
      </c>
    </row>
    <row r="66" spans="1:10" s="41" customFormat="1">
      <c r="A66" s="41" t="str">
        <f t="shared" si="1"/>
        <v/>
      </c>
      <c r="B66" s="41" t="str">
        <f>ASC(IF(Sheet1!C76="","",IF(LEN(Sheet1!C76)+LEN(Sheet1!D76)=2,Sheet1!C76&amp;"      "&amp;Sheet1!D76&amp;"("&amp;Sheet1!G76&amp;")",IF(LEN(Sheet1!C76)+LEN(Sheet1!D76)=3,Sheet1!C76&amp;"    "&amp;Sheet1!D76&amp;"("&amp;Sheet1!G76&amp;")",IF(LEN(Sheet1!C76)+LEN(Sheet1!D76)=4,Sheet1!C76&amp;"  "&amp;Sheet1!D76&amp;"("&amp;Sheet1!G76&amp;")",IF(LEN(Sheet1!C76)+LEN(Sheet1!D76)&gt;=5,Sheet1!C76&amp;Sheet1!D76&amp;"("&amp;Sheet1!G76&amp;")",""))))))</f>
        <v/>
      </c>
      <c r="C66" s="41" t="str">
        <f>ASC(IF(Sheet1!E76="","",Sheet1!E76&amp;" "&amp;Sheet1!F76))</f>
        <v/>
      </c>
      <c r="D66" s="41" t="str">
        <f>IF(Sheet1!H76="","",IF(Sheet1!H76="女",2,1))</f>
        <v/>
      </c>
      <c r="E66" s="41" t="str">
        <f>IF(Sheet1!I76="","",VLOOKUP(Sheet1!I76,Sheet2!$F$2:$G$50,2,FALSE))</f>
        <v/>
      </c>
      <c r="F66" s="41" t="str">
        <f>IF(B66="","",IF(Sheet1!$D$4="",Sheet1!$D$5,VALUE(Sheet1!$D$4)))</f>
        <v/>
      </c>
      <c r="G66" s="41" t="str">
        <f>IF(Sheet1!B76="","",VALUE(Sheet1!B76))</f>
        <v/>
      </c>
      <c r="H66" s="41" t="str">
        <f>IF(Sheet1!J76="","",IF(VLOOKUP(Sheet1!J76,Sheet2!$A$2:$C$44,3,FALSE)&gt;=71,VLOOKUP(Sheet1!J76,Sheet2!$A$2:$C$44,2,FALSE)&amp;TEXT(Sheet1!L76,"00")&amp;TEXT(Sheet1!M76,"00"),VLOOKUP(Sheet1!J76,Sheet2!$A$2:$C$44,2,FALSE)&amp;TEXT(Sheet1!K76,"00")&amp;TEXT(Sheet1!L76,"00")&amp;IF(Sheet1!N76="手",TEXT(Sheet1!M76,"0"),TEXT(Sheet1!M76,"00"))))</f>
        <v/>
      </c>
      <c r="I66" s="41" t="str">
        <f>IF(Sheet1!O76="","",IF(VLOOKUP(Sheet1!O76,Sheet2!$A$2:$C$44,3,FALSE)&gt;=71,VLOOKUP(Sheet1!O76,Sheet2!$A$2:$C$44,2,FALSE)&amp;TEXT(Sheet1!Q76,"00")&amp;TEXT(Sheet1!R76,"00"),VLOOKUP(Sheet1!O76,Sheet2!$A$2:$C$44,2,FALSE)&amp;TEXT(Sheet1!P76,"00")&amp;TEXT(Sheet1!Q76,"00")&amp;IF(Sheet1!S76="手",TEXT(Sheet1!R76,"0"),TEXT(Sheet1!R76,"00"))))</f>
        <v/>
      </c>
      <c r="J66" s="41" t="str">
        <f>IF(Sheet1!T76="","",IF(VLOOKUP(Sheet1!T76,Sheet2!$A$2:$C$44,3,FALSE)&gt;=71,VLOOKUP(Sheet1!T76,Sheet2!$A$2:$C$44,2,FALSE)&amp;TEXT(Sheet1!V76,"00")&amp;TEXT(Sheet1!W76,"00"),VLOOKUP(Sheet1!T76,Sheet2!$A$2:$C$44,2,FALSE)&amp;TEXT(Sheet1!U76,"00")&amp;TEXT(Sheet1!V76,"00")&amp;IF(Sheet1!X76="手",TEXT(Sheet1!W76,"0"),TEXT(Sheet1!W76,"00"))))</f>
        <v/>
      </c>
    </row>
    <row r="67" spans="1:10" s="41" customFormat="1">
      <c r="A67" s="41" t="str">
        <f t="shared" ref="A67:A98" si="2">IF(B67="","",D67*100000000+E67*1000000+200000+G67)</f>
        <v/>
      </c>
      <c r="B67" s="41" t="str">
        <f>ASC(IF(Sheet1!C77="","",IF(LEN(Sheet1!C77)+LEN(Sheet1!D77)=2,Sheet1!C77&amp;"      "&amp;Sheet1!D77&amp;"("&amp;Sheet1!G77&amp;")",IF(LEN(Sheet1!C77)+LEN(Sheet1!D77)=3,Sheet1!C77&amp;"    "&amp;Sheet1!D77&amp;"("&amp;Sheet1!G77&amp;")",IF(LEN(Sheet1!C77)+LEN(Sheet1!D77)=4,Sheet1!C77&amp;"  "&amp;Sheet1!D77&amp;"("&amp;Sheet1!G77&amp;")",IF(LEN(Sheet1!C77)+LEN(Sheet1!D77)&gt;=5,Sheet1!C77&amp;Sheet1!D77&amp;"("&amp;Sheet1!G77&amp;")",""))))))</f>
        <v/>
      </c>
      <c r="C67" s="41" t="str">
        <f>ASC(IF(Sheet1!E77="","",Sheet1!E77&amp;" "&amp;Sheet1!F77))</f>
        <v/>
      </c>
      <c r="D67" s="41" t="str">
        <f>IF(Sheet1!H77="","",IF(Sheet1!H77="女",2,1))</f>
        <v/>
      </c>
      <c r="E67" s="41" t="str">
        <f>IF(Sheet1!I77="","",VLOOKUP(Sheet1!I77,Sheet2!$F$2:$G$50,2,FALSE))</f>
        <v/>
      </c>
      <c r="F67" s="41" t="str">
        <f>IF(B67="","",IF(Sheet1!$D$4="",Sheet1!$D$5,VALUE(Sheet1!$D$4)))</f>
        <v/>
      </c>
      <c r="G67" s="41" t="str">
        <f>IF(Sheet1!B77="","",VALUE(Sheet1!B77))</f>
        <v/>
      </c>
      <c r="H67" s="41" t="str">
        <f>IF(Sheet1!J77="","",IF(VLOOKUP(Sheet1!J77,Sheet2!$A$2:$C$44,3,FALSE)&gt;=71,VLOOKUP(Sheet1!J77,Sheet2!$A$2:$C$44,2,FALSE)&amp;TEXT(Sheet1!L77,"00")&amp;TEXT(Sheet1!M77,"00"),VLOOKUP(Sheet1!J77,Sheet2!$A$2:$C$44,2,FALSE)&amp;TEXT(Sheet1!K77,"00")&amp;TEXT(Sheet1!L77,"00")&amp;IF(Sheet1!N77="手",TEXT(Sheet1!M77,"0"),TEXT(Sheet1!M77,"00"))))</f>
        <v/>
      </c>
      <c r="I67" s="41" t="str">
        <f>IF(Sheet1!O77="","",IF(VLOOKUP(Sheet1!O77,Sheet2!$A$2:$C$44,3,FALSE)&gt;=71,VLOOKUP(Sheet1!O77,Sheet2!$A$2:$C$44,2,FALSE)&amp;TEXT(Sheet1!Q77,"00")&amp;TEXT(Sheet1!R77,"00"),VLOOKUP(Sheet1!O77,Sheet2!$A$2:$C$44,2,FALSE)&amp;TEXT(Sheet1!P77,"00")&amp;TEXT(Sheet1!Q77,"00")&amp;IF(Sheet1!S77="手",TEXT(Sheet1!R77,"0"),TEXT(Sheet1!R77,"00"))))</f>
        <v/>
      </c>
      <c r="J67" s="41" t="str">
        <f>IF(Sheet1!T77="","",IF(VLOOKUP(Sheet1!T77,Sheet2!$A$2:$C$44,3,FALSE)&gt;=71,VLOOKUP(Sheet1!T77,Sheet2!$A$2:$C$44,2,FALSE)&amp;TEXT(Sheet1!V77,"00")&amp;TEXT(Sheet1!W77,"00"),VLOOKUP(Sheet1!T77,Sheet2!$A$2:$C$44,2,FALSE)&amp;TEXT(Sheet1!U77,"00")&amp;TEXT(Sheet1!V77,"00")&amp;IF(Sheet1!X77="手",TEXT(Sheet1!W77,"0"),TEXT(Sheet1!W77,"00"))))</f>
        <v/>
      </c>
    </row>
    <row r="68" spans="1:10" s="41" customFormat="1">
      <c r="A68" s="41" t="str">
        <f t="shared" si="2"/>
        <v/>
      </c>
      <c r="B68" s="41" t="str">
        <f>ASC(IF(Sheet1!C78="","",IF(LEN(Sheet1!C78)+LEN(Sheet1!D78)=2,Sheet1!C78&amp;"      "&amp;Sheet1!D78&amp;"("&amp;Sheet1!G78&amp;")",IF(LEN(Sheet1!C78)+LEN(Sheet1!D78)=3,Sheet1!C78&amp;"    "&amp;Sheet1!D78&amp;"("&amp;Sheet1!G78&amp;")",IF(LEN(Sheet1!C78)+LEN(Sheet1!D78)=4,Sheet1!C78&amp;"  "&amp;Sheet1!D78&amp;"("&amp;Sheet1!G78&amp;")",IF(LEN(Sheet1!C78)+LEN(Sheet1!D78)&gt;=5,Sheet1!C78&amp;Sheet1!D78&amp;"("&amp;Sheet1!G78&amp;")",""))))))</f>
        <v/>
      </c>
      <c r="C68" s="41" t="str">
        <f>ASC(IF(Sheet1!E78="","",Sheet1!E78&amp;" "&amp;Sheet1!F78))</f>
        <v/>
      </c>
      <c r="D68" s="41" t="str">
        <f>IF(Sheet1!H78="","",IF(Sheet1!H78="女",2,1))</f>
        <v/>
      </c>
      <c r="E68" s="41" t="str">
        <f>IF(Sheet1!I78="","",VLOOKUP(Sheet1!I78,Sheet2!$F$2:$G$50,2,FALSE))</f>
        <v/>
      </c>
      <c r="F68" s="41" t="str">
        <f>IF(B68="","",IF(Sheet1!$D$4="",Sheet1!$D$5,VALUE(Sheet1!$D$4)))</f>
        <v/>
      </c>
      <c r="G68" s="41" t="str">
        <f>IF(Sheet1!B78="","",VALUE(Sheet1!B78))</f>
        <v/>
      </c>
      <c r="H68" s="41" t="str">
        <f>IF(Sheet1!J78="","",IF(VLOOKUP(Sheet1!J78,Sheet2!$A$2:$C$44,3,FALSE)&gt;=71,VLOOKUP(Sheet1!J78,Sheet2!$A$2:$C$44,2,FALSE)&amp;TEXT(Sheet1!L78,"00")&amp;TEXT(Sheet1!M78,"00"),VLOOKUP(Sheet1!J78,Sheet2!$A$2:$C$44,2,FALSE)&amp;TEXT(Sheet1!K78,"00")&amp;TEXT(Sheet1!L78,"00")&amp;IF(Sheet1!N78="手",TEXT(Sheet1!M78,"0"),TEXT(Sheet1!M78,"00"))))</f>
        <v/>
      </c>
      <c r="I68" s="41" t="str">
        <f>IF(Sheet1!O78="","",IF(VLOOKUP(Sheet1!O78,Sheet2!$A$2:$C$44,3,FALSE)&gt;=71,VLOOKUP(Sheet1!O78,Sheet2!$A$2:$C$44,2,FALSE)&amp;TEXT(Sheet1!Q78,"00")&amp;TEXT(Sheet1!R78,"00"),VLOOKUP(Sheet1!O78,Sheet2!$A$2:$C$44,2,FALSE)&amp;TEXT(Sheet1!P78,"00")&amp;TEXT(Sheet1!Q78,"00")&amp;IF(Sheet1!S78="手",TEXT(Sheet1!R78,"0"),TEXT(Sheet1!R78,"00"))))</f>
        <v/>
      </c>
      <c r="J68" s="41" t="str">
        <f>IF(Sheet1!T78="","",IF(VLOOKUP(Sheet1!T78,Sheet2!$A$2:$C$44,3,FALSE)&gt;=71,VLOOKUP(Sheet1!T78,Sheet2!$A$2:$C$44,2,FALSE)&amp;TEXT(Sheet1!V78,"00")&amp;TEXT(Sheet1!W78,"00"),VLOOKUP(Sheet1!T78,Sheet2!$A$2:$C$44,2,FALSE)&amp;TEXT(Sheet1!U78,"00")&amp;TEXT(Sheet1!V78,"00")&amp;IF(Sheet1!X78="手",TEXT(Sheet1!W78,"0"),TEXT(Sheet1!W78,"00"))))</f>
        <v/>
      </c>
    </row>
    <row r="69" spans="1:10" s="41" customFormat="1">
      <c r="A69" s="41" t="str">
        <f t="shared" si="2"/>
        <v/>
      </c>
      <c r="B69" s="41" t="str">
        <f>ASC(IF(Sheet1!C79="","",IF(LEN(Sheet1!C79)+LEN(Sheet1!D79)=2,Sheet1!C79&amp;"      "&amp;Sheet1!D79&amp;"("&amp;Sheet1!G79&amp;")",IF(LEN(Sheet1!C79)+LEN(Sheet1!D79)=3,Sheet1!C79&amp;"    "&amp;Sheet1!D79&amp;"("&amp;Sheet1!G79&amp;")",IF(LEN(Sheet1!C79)+LEN(Sheet1!D79)=4,Sheet1!C79&amp;"  "&amp;Sheet1!D79&amp;"("&amp;Sheet1!G79&amp;")",IF(LEN(Sheet1!C79)+LEN(Sheet1!D79)&gt;=5,Sheet1!C79&amp;Sheet1!D79&amp;"("&amp;Sheet1!G79&amp;")",""))))))</f>
        <v/>
      </c>
      <c r="C69" s="41" t="str">
        <f>ASC(IF(Sheet1!E79="","",Sheet1!E79&amp;" "&amp;Sheet1!F79))</f>
        <v/>
      </c>
      <c r="D69" s="41" t="str">
        <f>IF(Sheet1!H79="","",IF(Sheet1!H79="女",2,1))</f>
        <v/>
      </c>
      <c r="E69" s="41" t="str">
        <f>IF(Sheet1!I79="","",VLOOKUP(Sheet1!I79,Sheet2!$F$2:$G$50,2,FALSE))</f>
        <v/>
      </c>
      <c r="F69" s="41" t="str">
        <f>IF(B69="","",IF(Sheet1!$D$4="",Sheet1!$D$5,VALUE(Sheet1!$D$4)))</f>
        <v/>
      </c>
      <c r="G69" s="41" t="str">
        <f>IF(Sheet1!B79="","",VALUE(Sheet1!B79))</f>
        <v/>
      </c>
      <c r="H69" s="41" t="str">
        <f>IF(Sheet1!J79="","",IF(VLOOKUP(Sheet1!J79,Sheet2!$A$2:$C$44,3,FALSE)&gt;=71,VLOOKUP(Sheet1!J79,Sheet2!$A$2:$C$44,2,FALSE)&amp;TEXT(Sheet1!L79,"00")&amp;TEXT(Sheet1!M79,"00"),VLOOKUP(Sheet1!J79,Sheet2!$A$2:$C$44,2,FALSE)&amp;TEXT(Sheet1!K79,"00")&amp;TEXT(Sheet1!L79,"00")&amp;IF(Sheet1!N79="手",TEXT(Sheet1!M79,"0"),TEXT(Sheet1!M79,"00"))))</f>
        <v/>
      </c>
      <c r="I69" s="41" t="str">
        <f>IF(Sheet1!O79="","",IF(VLOOKUP(Sheet1!O79,Sheet2!$A$2:$C$44,3,FALSE)&gt;=71,VLOOKUP(Sheet1!O79,Sheet2!$A$2:$C$44,2,FALSE)&amp;TEXT(Sheet1!Q79,"00")&amp;TEXT(Sheet1!R79,"00"),VLOOKUP(Sheet1!O79,Sheet2!$A$2:$C$44,2,FALSE)&amp;TEXT(Sheet1!P79,"00")&amp;TEXT(Sheet1!Q79,"00")&amp;IF(Sheet1!S79="手",TEXT(Sheet1!R79,"0"),TEXT(Sheet1!R79,"00"))))</f>
        <v/>
      </c>
      <c r="J69" s="41" t="str">
        <f>IF(Sheet1!T79="","",IF(VLOOKUP(Sheet1!T79,Sheet2!$A$2:$C$44,3,FALSE)&gt;=71,VLOOKUP(Sheet1!T79,Sheet2!$A$2:$C$44,2,FALSE)&amp;TEXT(Sheet1!V79,"00")&amp;TEXT(Sheet1!W79,"00"),VLOOKUP(Sheet1!T79,Sheet2!$A$2:$C$44,2,FALSE)&amp;TEXT(Sheet1!U79,"00")&amp;TEXT(Sheet1!V79,"00")&amp;IF(Sheet1!X79="手",TEXT(Sheet1!W79,"0"),TEXT(Sheet1!W79,"00"))))</f>
        <v/>
      </c>
    </row>
    <row r="70" spans="1:10" s="41" customFormat="1">
      <c r="A70" s="41" t="str">
        <f t="shared" si="2"/>
        <v/>
      </c>
      <c r="B70" s="41" t="str">
        <f>ASC(IF(Sheet1!C80="","",IF(LEN(Sheet1!C80)+LEN(Sheet1!D80)=2,Sheet1!C80&amp;"      "&amp;Sheet1!D80&amp;"("&amp;Sheet1!G80&amp;")",IF(LEN(Sheet1!C80)+LEN(Sheet1!D80)=3,Sheet1!C80&amp;"    "&amp;Sheet1!D80&amp;"("&amp;Sheet1!G80&amp;")",IF(LEN(Sheet1!C80)+LEN(Sheet1!D80)=4,Sheet1!C80&amp;"  "&amp;Sheet1!D80&amp;"("&amp;Sheet1!G80&amp;")",IF(LEN(Sheet1!C80)+LEN(Sheet1!D80)&gt;=5,Sheet1!C80&amp;Sheet1!D80&amp;"("&amp;Sheet1!G80&amp;")",""))))))</f>
        <v/>
      </c>
      <c r="C70" s="41" t="str">
        <f>ASC(IF(Sheet1!E80="","",Sheet1!E80&amp;" "&amp;Sheet1!F80))</f>
        <v/>
      </c>
      <c r="D70" s="41" t="str">
        <f>IF(Sheet1!H80="","",IF(Sheet1!H80="女",2,1))</f>
        <v/>
      </c>
      <c r="E70" s="41" t="str">
        <f>IF(Sheet1!I80="","",VLOOKUP(Sheet1!I80,Sheet2!$F$2:$G$50,2,FALSE))</f>
        <v/>
      </c>
      <c r="F70" s="41" t="str">
        <f>IF(B70="","",IF(Sheet1!$D$4="",Sheet1!$D$5,VALUE(Sheet1!$D$4)))</f>
        <v/>
      </c>
      <c r="G70" s="41" t="str">
        <f>IF(Sheet1!B80="","",VALUE(Sheet1!B80))</f>
        <v/>
      </c>
      <c r="H70" s="41" t="str">
        <f>IF(Sheet1!J80="","",IF(VLOOKUP(Sheet1!J80,Sheet2!$A$2:$C$44,3,FALSE)&gt;=71,VLOOKUP(Sheet1!J80,Sheet2!$A$2:$C$44,2,FALSE)&amp;TEXT(Sheet1!L80,"00")&amp;TEXT(Sheet1!M80,"00"),VLOOKUP(Sheet1!J80,Sheet2!$A$2:$C$44,2,FALSE)&amp;TEXT(Sheet1!K80,"00")&amp;TEXT(Sheet1!L80,"00")&amp;IF(Sheet1!N80="手",TEXT(Sheet1!M80,"0"),TEXT(Sheet1!M80,"00"))))</f>
        <v/>
      </c>
      <c r="I70" s="41" t="str">
        <f>IF(Sheet1!O80="","",IF(VLOOKUP(Sheet1!O80,Sheet2!$A$2:$C$44,3,FALSE)&gt;=71,VLOOKUP(Sheet1!O80,Sheet2!$A$2:$C$44,2,FALSE)&amp;TEXT(Sheet1!Q80,"00")&amp;TEXT(Sheet1!R80,"00"),VLOOKUP(Sheet1!O80,Sheet2!$A$2:$C$44,2,FALSE)&amp;TEXT(Sheet1!P80,"00")&amp;TEXT(Sheet1!Q80,"00")&amp;IF(Sheet1!S80="手",TEXT(Sheet1!R80,"0"),TEXT(Sheet1!R80,"00"))))</f>
        <v/>
      </c>
      <c r="J70" s="41" t="str">
        <f>IF(Sheet1!T80="","",IF(VLOOKUP(Sheet1!T80,Sheet2!$A$2:$C$44,3,FALSE)&gt;=71,VLOOKUP(Sheet1!T80,Sheet2!$A$2:$C$44,2,FALSE)&amp;TEXT(Sheet1!V80,"00")&amp;TEXT(Sheet1!W80,"00"),VLOOKUP(Sheet1!T80,Sheet2!$A$2:$C$44,2,FALSE)&amp;TEXT(Sheet1!U80,"00")&amp;TEXT(Sheet1!V80,"00")&amp;IF(Sheet1!X80="手",TEXT(Sheet1!W80,"0"),TEXT(Sheet1!W80,"00"))))</f>
        <v/>
      </c>
    </row>
    <row r="71" spans="1:10" s="41" customFormat="1">
      <c r="A71" s="41" t="str">
        <f t="shared" si="2"/>
        <v/>
      </c>
      <c r="B71" s="41" t="str">
        <f>ASC(IF(Sheet1!C81="","",IF(LEN(Sheet1!C81)+LEN(Sheet1!D81)=2,Sheet1!C81&amp;"      "&amp;Sheet1!D81&amp;"("&amp;Sheet1!G81&amp;")",IF(LEN(Sheet1!C81)+LEN(Sheet1!D81)=3,Sheet1!C81&amp;"    "&amp;Sheet1!D81&amp;"("&amp;Sheet1!G81&amp;")",IF(LEN(Sheet1!C81)+LEN(Sheet1!D81)=4,Sheet1!C81&amp;"  "&amp;Sheet1!D81&amp;"("&amp;Sheet1!G81&amp;")",IF(LEN(Sheet1!C81)+LEN(Sheet1!D81)&gt;=5,Sheet1!C81&amp;Sheet1!D81&amp;"("&amp;Sheet1!G81&amp;")",""))))))</f>
        <v/>
      </c>
      <c r="C71" s="41" t="str">
        <f>ASC(IF(Sheet1!E81="","",Sheet1!E81&amp;" "&amp;Sheet1!F81))</f>
        <v/>
      </c>
      <c r="D71" s="41" t="str">
        <f>IF(Sheet1!H81="","",IF(Sheet1!H81="女",2,1))</f>
        <v/>
      </c>
      <c r="E71" s="41" t="str">
        <f>IF(Sheet1!I81="","",VLOOKUP(Sheet1!I81,Sheet2!$F$2:$G$50,2,FALSE))</f>
        <v/>
      </c>
      <c r="F71" s="41" t="str">
        <f>IF(B71="","",IF(Sheet1!$D$4="",Sheet1!$D$5,VALUE(Sheet1!$D$4)))</f>
        <v/>
      </c>
      <c r="G71" s="41" t="str">
        <f>IF(Sheet1!B81="","",VALUE(Sheet1!B81))</f>
        <v/>
      </c>
      <c r="H71" s="41" t="str">
        <f>IF(Sheet1!J81="","",IF(VLOOKUP(Sheet1!J81,Sheet2!$A$2:$C$44,3,FALSE)&gt;=71,VLOOKUP(Sheet1!J81,Sheet2!$A$2:$C$44,2,FALSE)&amp;TEXT(Sheet1!L81,"00")&amp;TEXT(Sheet1!M81,"00"),VLOOKUP(Sheet1!J81,Sheet2!$A$2:$C$44,2,FALSE)&amp;TEXT(Sheet1!K81,"00")&amp;TEXT(Sheet1!L81,"00")&amp;IF(Sheet1!N81="手",TEXT(Sheet1!M81,"0"),TEXT(Sheet1!M81,"00"))))</f>
        <v/>
      </c>
      <c r="I71" s="41" t="str">
        <f>IF(Sheet1!O81="","",IF(VLOOKUP(Sheet1!O81,Sheet2!$A$2:$C$44,3,FALSE)&gt;=71,VLOOKUP(Sheet1!O81,Sheet2!$A$2:$C$44,2,FALSE)&amp;TEXT(Sheet1!Q81,"00")&amp;TEXT(Sheet1!R81,"00"),VLOOKUP(Sheet1!O81,Sheet2!$A$2:$C$44,2,FALSE)&amp;TEXT(Sheet1!P81,"00")&amp;TEXT(Sheet1!Q81,"00")&amp;IF(Sheet1!S81="手",TEXT(Sheet1!R81,"0"),TEXT(Sheet1!R81,"00"))))</f>
        <v/>
      </c>
      <c r="J71" s="41" t="str">
        <f>IF(Sheet1!T81="","",IF(VLOOKUP(Sheet1!T81,Sheet2!$A$2:$C$44,3,FALSE)&gt;=71,VLOOKUP(Sheet1!T81,Sheet2!$A$2:$C$44,2,FALSE)&amp;TEXT(Sheet1!V81,"00")&amp;TEXT(Sheet1!W81,"00"),VLOOKUP(Sheet1!T81,Sheet2!$A$2:$C$44,2,FALSE)&amp;TEXT(Sheet1!U81,"00")&amp;TEXT(Sheet1!V81,"00")&amp;IF(Sheet1!X81="手",TEXT(Sheet1!W81,"0"),TEXT(Sheet1!W81,"00"))))</f>
        <v/>
      </c>
    </row>
    <row r="72" spans="1:10" s="41" customFormat="1">
      <c r="A72" s="41" t="str">
        <f t="shared" si="2"/>
        <v/>
      </c>
      <c r="B72" s="41" t="str">
        <f>ASC(IF(Sheet1!C82="","",IF(LEN(Sheet1!C82)+LEN(Sheet1!D82)=2,Sheet1!C82&amp;"      "&amp;Sheet1!D82&amp;"("&amp;Sheet1!G82&amp;")",IF(LEN(Sheet1!C82)+LEN(Sheet1!D82)=3,Sheet1!C82&amp;"    "&amp;Sheet1!D82&amp;"("&amp;Sheet1!G82&amp;")",IF(LEN(Sheet1!C82)+LEN(Sheet1!D82)=4,Sheet1!C82&amp;"  "&amp;Sheet1!D82&amp;"("&amp;Sheet1!G82&amp;")",IF(LEN(Sheet1!C82)+LEN(Sheet1!D82)&gt;=5,Sheet1!C82&amp;Sheet1!D82&amp;"("&amp;Sheet1!G82&amp;")",""))))))</f>
        <v/>
      </c>
      <c r="C72" s="41" t="str">
        <f>ASC(IF(Sheet1!E82="","",Sheet1!E82&amp;" "&amp;Sheet1!F82))</f>
        <v/>
      </c>
      <c r="D72" s="41" t="str">
        <f>IF(Sheet1!H82="","",IF(Sheet1!H82="女",2,1))</f>
        <v/>
      </c>
      <c r="E72" s="41" t="str">
        <f>IF(Sheet1!I82="","",VLOOKUP(Sheet1!I82,Sheet2!$F$2:$G$50,2,FALSE))</f>
        <v/>
      </c>
      <c r="F72" s="41" t="str">
        <f>IF(B72="","",IF(Sheet1!$D$4="",Sheet1!$D$5,VALUE(Sheet1!$D$4)))</f>
        <v/>
      </c>
      <c r="G72" s="41" t="str">
        <f>IF(Sheet1!B82="","",VALUE(Sheet1!B82))</f>
        <v/>
      </c>
      <c r="H72" s="41" t="str">
        <f>IF(Sheet1!J82="","",IF(VLOOKUP(Sheet1!J82,Sheet2!$A$2:$C$44,3,FALSE)&gt;=71,VLOOKUP(Sheet1!J82,Sheet2!$A$2:$C$44,2,FALSE)&amp;TEXT(Sheet1!L82,"00")&amp;TEXT(Sheet1!M82,"00"),VLOOKUP(Sheet1!J82,Sheet2!$A$2:$C$44,2,FALSE)&amp;TEXT(Sheet1!K82,"00")&amp;TEXT(Sheet1!L82,"00")&amp;IF(Sheet1!N82="手",TEXT(Sheet1!M82,"0"),TEXT(Sheet1!M82,"00"))))</f>
        <v/>
      </c>
      <c r="I72" s="41" t="str">
        <f>IF(Sheet1!O82="","",IF(VLOOKUP(Sheet1!O82,Sheet2!$A$2:$C$44,3,FALSE)&gt;=71,VLOOKUP(Sheet1!O82,Sheet2!$A$2:$C$44,2,FALSE)&amp;TEXT(Sheet1!Q82,"00")&amp;TEXT(Sheet1!R82,"00"),VLOOKUP(Sheet1!O82,Sheet2!$A$2:$C$44,2,FALSE)&amp;TEXT(Sheet1!P82,"00")&amp;TEXT(Sheet1!Q82,"00")&amp;IF(Sheet1!S82="手",TEXT(Sheet1!R82,"0"),TEXT(Sheet1!R82,"00"))))</f>
        <v/>
      </c>
      <c r="J72" s="41" t="str">
        <f>IF(Sheet1!T82="","",IF(VLOOKUP(Sheet1!T82,Sheet2!$A$2:$C$44,3,FALSE)&gt;=71,VLOOKUP(Sheet1!T82,Sheet2!$A$2:$C$44,2,FALSE)&amp;TEXT(Sheet1!V82,"00")&amp;TEXT(Sheet1!W82,"00"),VLOOKUP(Sheet1!T82,Sheet2!$A$2:$C$44,2,FALSE)&amp;TEXT(Sheet1!U82,"00")&amp;TEXT(Sheet1!V82,"00")&amp;IF(Sheet1!X82="手",TEXT(Sheet1!W82,"0"),TEXT(Sheet1!W82,"00"))))</f>
        <v/>
      </c>
    </row>
    <row r="73" spans="1:10" s="41" customFormat="1">
      <c r="A73" s="41" t="str">
        <f t="shared" si="2"/>
        <v/>
      </c>
      <c r="B73" s="41" t="str">
        <f>ASC(IF(Sheet1!C83="","",IF(LEN(Sheet1!C83)+LEN(Sheet1!D83)=2,Sheet1!C83&amp;"      "&amp;Sheet1!D83&amp;"("&amp;Sheet1!G83&amp;")",IF(LEN(Sheet1!C83)+LEN(Sheet1!D83)=3,Sheet1!C83&amp;"    "&amp;Sheet1!D83&amp;"("&amp;Sheet1!G83&amp;")",IF(LEN(Sheet1!C83)+LEN(Sheet1!D83)=4,Sheet1!C83&amp;"  "&amp;Sheet1!D83&amp;"("&amp;Sheet1!G83&amp;")",IF(LEN(Sheet1!C83)+LEN(Sheet1!D83)&gt;=5,Sheet1!C83&amp;Sheet1!D83&amp;"("&amp;Sheet1!G83&amp;")",""))))))</f>
        <v/>
      </c>
      <c r="C73" s="41" t="str">
        <f>ASC(IF(Sheet1!E83="","",Sheet1!E83&amp;" "&amp;Sheet1!F83))</f>
        <v/>
      </c>
      <c r="D73" s="41" t="str">
        <f>IF(Sheet1!H83="","",IF(Sheet1!H83="女",2,1))</f>
        <v/>
      </c>
      <c r="E73" s="41" t="str">
        <f>IF(Sheet1!I83="","",VLOOKUP(Sheet1!I83,Sheet2!$F$2:$G$50,2,FALSE))</f>
        <v/>
      </c>
      <c r="F73" s="41" t="str">
        <f>IF(B73="","",IF(Sheet1!$D$4="",Sheet1!$D$5,VALUE(Sheet1!$D$4)))</f>
        <v/>
      </c>
      <c r="G73" s="41" t="str">
        <f>IF(Sheet1!B83="","",VALUE(Sheet1!B83))</f>
        <v/>
      </c>
      <c r="H73" s="41" t="str">
        <f>IF(Sheet1!J83="","",IF(VLOOKUP(Sheet1!J83,Sheet2!$A$2:$C$44,3,FALSE)&gt;=71,VLOOKUP(Sheet1!J83,Sheet2!$A$2:$C$44,2,FALSE)&amp;TEXT(Sheet1!L83,"00")&amp;TEXT(Sheet1!M83,"00"),VLOOKUP(Sheet1!J83,Sheet2!$A$2:$C$44,2,FALSE)&amp;TEXT(Sheet1!K83,"00")&amp;TEXT(Sheet1!L83,"00")&amp;IF(Sheet1!N83="手",TEXT(Sheet1!M83,"0"),TEXT(Sheet1!M83,"00"))))</f>
        <v/>
      </c>
      <c r="I73" s="41" t="str">
        <f>IF(Sheet1!O83="","",IF(VLOOKUP(Sheet1!O83,Sheet2!$A$2:$C$44,3,FALSE)&gt;=71,VLOOKUP(Sheet1!O83,Sheet2!$A$2:$C$44,2,FALSE)&amp;TEXT(Sheet1!Q83,"00")&amp;TEXT(Sheet1!R83,"00"),VLOOKUP(Sheet1!O83,Sheet2!$A$2:$C$44,2,FALSE)&amp;TEXT(Sheet1!P83,"00")&amp;TEXT(Sheet1!Q83,"00")&amp;IF(Sheet1!S83="手",TEXT(Sheet1!R83,"0"),TEXT(Sheet1!R83,"00"))))</f>
        <v/>
      </c>
      <c r="J73" s="41" t="str">
        <f>IF(Sheet1!T83="","",IF(VLOOKUP(Sheet1!T83,Sheet2!$A$2:$C$44,3,FALSE)&gt;=71,VLOOKUP(Sheet1!T83,Sheet2!$A$2:$C$44,2,FALSE)&amp;TEXT(Sheet1!V83,"00")&amp;TEXT(Sheet1!W83,"00"),VLOOKUP(Sheet1!T83,Sheet2!$A$2:$C$44,2,FALSE)&amp;TEXT(Sheet1!U83,"00")&amp;TEXT(Sheet1!V83,"00")&amp;IF(Sheet1!X83="手",TEXT(Sheet1!W83,"0"),TEXT(Sheet1!W83,"00"))))</f>
        <v/>
      </c>
    </row>
    <row r="74" spans="1:10" s="41" customFormat="1">
      <c r="A74" s="41" t="str">
        <f t="shared" si="2"/>
        <v/>
      </c>
      <c r="B74" s="41" t="str">
        <f>ASC(IF(Sheet1!C84="","",IF(LEN(Sheet1!C84)+LEN(Sheet1!D84)=2,Sheet1!C84&amp;"      "&amp;Sheet1!D84&amp;"("&amp;Sheet1!G84&amp;")",IF(LEN(Sheet1!C84)+LEN(Sheet1!D84)=3,Sheet1!C84&amp;"    "&amp;Sheet1!D84&amp;"("&amp;Sheet1!G84&amp;")",IF(LEN(Sheet1!C84)+LEN(Sheet1!D84)=4,Sheet1!C84&amp;"  "&amp;Sheet1!D84&amp;"("&amp;Sheet1!G84&amp;")",IF(LEN(Sheet1!C84)+LEN(Sheet1!D84)&gt;=5,Sheet1!C84&amp;Sheet1!D84&amp;"("&amp;Sheet1!G84&amp;")",""))))))</f>
        <v/>
      </c>
      <c r="C74" s="41" t="str">
        <f>ASC(IF(Sheet1!E84="","",Sheet1!E84&amp;" "&amp;Sheet1!F84))</f>
        <v/>
      </c>
      <c r="D74" s="41" t="str">
        <f>IF(Sheet1!H84="","",IF(Sheet1!H84="女",2,1))</f>
        <v/>
      </c>
      <c r="E74" s="41" t="str">
        <f>IF(Sheet1!I84="","",VLOOKUP(Sheet1!I84,Sheet2!$F$2:$G$50,2,FALSE))</f>
        <v/>
      </c>
      <c r="F74" s="41" t="str">
        <f>IF(B74="","",IF(Sheet1!$D$4="",Sheet1!$D$5,VALUE(Sheet1!$D$4)))</f>
        <v/>
      </c>
      <c r="G74" s="41" t="str">
        <f>IF(Sheet1!B84="","",VALUE(Sheet1!B84))</f>
        <v/>
      </c>
      <c r="H74" s="41" t="str">
        <f>IF(Sheet1!J84="","",IF(VLOOKUP(Sheet1!J84,Sheet2!$A$2:$C$44,3,FALSE)&gt;=71,VLOOKUP(Sheet1!J84,Sheet2!$A$2:$C$44,2,FALSE)&amp;TEXT(Sheet1!L84,"00")&amp;TEXT(Sheet1!M84,"00"),VLOOKUP(Sheet1!J84,Sheet2!$A$2:$C$44,2,FALSE)&amp;TEXT(Sheet1!K84,"00")&amp;TEXT(Sheet1!L84,"00")&amp;IF(Sheet1!N84="手",TEXT(Sheet1!M84,"0"),TEXT(Sheet1!M84,"00"))))</f>
        <v/>
      </c>
      <c r="I74" s="41" t="str">
        <f>IF(Sheet1!O84="","",IF(VLOOKUP(Sheet1!O84,Sheet2!$A$2:$C$44,3,FALSE)&gt;=71,VLOOKUP(Sheet1!O84,Sheet2!$A$2:$C$44,2,FALSE)&amp;TEXT(Sheet1!Q84,"00")&amp;TEXT(Sheet1!R84,"00"),VLOOKUP(Sheet1!O84,Sheet2!$A$2:$C$44,2,FALSE)&amp;TEXT(Sheet1!P84,"00")&amp;TEXT(Sheet1!Q84,"00")&amp;IF(Sheet1!S84="手",TEXT(Sheet1!R84,"0"),TEXT(Sheet1!R84,"00"))))</f>
        <v/>
      </c>
      <c r="J74" s="41" t="str">
        <f>IF(Sheet1!T84="","",IF(VLOOKUP(Sheet1!T84,Sheet2!$A$2:$C$44,3,FALSE)&gt;=71,VLOOKUP(Sheet1!T84,Sheet2!$A$2:$C$44,2,FALSE)&amp;TEXT(Sheet1!V84,"00")&amp;TEXT(Sheet1!W84,"00"),VLOOKUP(Sheet1!T84,Sheet2!$A$2:$C$44,2,FALSE)&amp;TEXT(Sheet1!U84,"00")&amp;TEXT(Sheet1!V84,"00")&amp;IF(Sheet1!X84="手",TEXT(Sheet1!W84,"0"),TEXT(Sheet1!W84,"00"))))</f>
        <v/>
      </c>
    </row>
    <row r="75" spans="1:10" s="41" customFormat="1">
      <c r="A75" s="41" t="str">
        <f t="shared" si="2"/>
        <v/>
      </c>
      <c r="B75" s="41" t="str">
        <f>ASC(IF(Sheet1!C85="","",IF(LEN(Sheet1!C85)+LEN(Sheet1!D85)=2,Sheet1!C85&amp;"      "&amp;Sheet1!D85&amp;"("&amp;Sheet1!G85&amp;")",IF(LEN(Sheet1!C85)+LEN(Sheet1!D85)=3,Sheet1!C85&amp;"    "&amp;Sheet1!D85&amp;"("&amp;Sheet1!G85&amp;")",IF(LEN(Sheet1!C85)+LEN(Sheet1!D85)=4,Sheet1!C85&amp;"  "&amp;Sheet1!D85&amp;"("&amp;Sheet1!G85&amp;")",IF(LEN(Sheet1!C85)+LEN(Sheet1!D85)&gt;=5,Sheet1!C85&amp;Sheet1!D85&amp;"("&amp;Sheet1!G85&amp;")",""))))))</f>
        <v/>
      </c>
      <c r="C75" s="41" t="str">
        <f>ASC(IF(Sheet1!E85="","",Sheet1!E85&amp;" "&amp;Sheet1!F85))</f>
        <v/>
      </c>
      <c r="D75" s="41" t="str">
        <f>IF(Sheet1!H85="","",IF(Sheet1!H85="女",2,1))</f>
        <v/>
      </c>
      <c r="E75" s="41" t="str">
        <f>IF(Sheet1!I85="","",VLOOKUP(Sheet1!I85,Sheet2!$F$2:$G$50,2,FALSE))</f>
        <v/>
      </c>
      <c r="F75" s="41" t="str">
        <f>IF(B75="","",IF(Sheet1!$D$4="",Sheet1!$D$5,VALUE(Sheet1!$D$4)))</f>
        <v/>
      </c>
      <c r="G75" s="41" t="str">
        <f>IF(Sheet1!B85="","",VALUE(Sheet1!B85))</f>
        <v/>
      </c>
      <c r="H75" s="41" t="str">
        <f>IF(Sheet1!J85="","",IF(VLOOKUP(Sheet1!J85,Sheet2!$A$2:$C$44,3,FALSE)&gt;=71,VLOOKUP(Sheet1!J85,Sheet2!$A$2:$C$44,2,FALSE)&amp;TEXT(Sheet1!L85,"00")&amp;TEXT(Sheet1!M85,"00"),VLOOKUP(Sheet1!J85,Sheet2!$A$2:$C$44,2,FALSE)&amp;TEXT(Sheet1!K85,"00")&amp;TEXT(Sheet1!L85,"00")&amp;IF(Sheet1!N85="手",TEXT(Sheet1!M85,"0"),TEXT(Sheet1!M85,"00"))))</f>
        <v/>
      </c>
      <c r="I75" s="41" t="str">
        <f>IF(Sheet1!O85="","",IF(VLOOKUP(Sheet1!O85,Sheet2!$A$2:$C$44,3,FALSE)&gt;=71,VLOOKUP(Sheet1!O85,Sheet2!$A$2:$C$44,2,FALSE)&amp;TEXT(Sheet1!Q85,"00")&amp;TEXT(Sheet1!R85,"00"),VLOOKUP(Sheet1!O85,Sheet2!$A$2:$C$44,2,FALSE)&amp;TEXT(Sheet1!P85,"00")&amp;TEXT(Sheet1!Q85,"00")&amp;IF(Sheet1!S85="手",TEXT(Sheet1!R85,"0"),TEXT(Sheet1!R85,"00"))))</f>
        <v/>
      </c>
      <c r="J75" s="41" t="str">
        <f>IF(Sheet1!T85="","",IF(VLOOKUP(Sheet1!T85,Sheet2!$A$2:$C$44,3,FALSE)&gt;=71,VLOOKUP(Sheet1!T85,Sheet2!$A$2:$C$44,2,FALSE)&amp;TEXT(Sheet1!V85,"00")&amp;TEXT(Sheet1!W85,"00"),VLOOKUP(Sheet1!T85,Sheet2!$A$2:$C$44,2,FALSE)&amp;TEXT(Sheet1!U85,"00")&amp;TEXT(Sheet1!V85,"00")&amp;IF(Sheet1!X85="手",TEXT(Sheet1!W85,"0"),TEXT(Sheet1!W85,"00"))))</f>
        <v/>
      </c>
    </row>
    <row r="76" spans="1:10" s="41" customFormat="1">
      <c r="A76" s="41" t="str">
        <f t="shared" si="2"/>
        <v/>
      </c>
      <c r="B76" s="41" t="str">
        <f>ASC(IF(Sheet1!C86="","",IF(LEN(Sheet1!C86)+LEN(Sheet1!D86)=2,Sheet1!C86&amp;"      "&amp;Sheet1!D86&amp;"("&amp;Sheet1!G86&amp;")",IF(LEN(Sheet1!C86)+LEN(Sheet1!D86)=3,Sheet1!C86&amp;"    "&amp;Sheet1!D86&amp;"("&amp;Sheet1!G86&amp;")",IF(LEN(Sheet1!C86)+LEN(Sheet1!D86)=4,Sheet1!C86&amp;"  "&amp;Sheet1!D86&amp;"("&amp;Sheet1!G86&amp;")",IF(LEN(Sheet1!C86)+LEN(Sheet1!D86)&gt;=5,Sheet1!C86&amp;Sheet1!D86&amp;"("&amp;Sheet1!G86&amp;")",""))))))</f>
        <v/>
      </c>
      <c r="C76" s="41" t="str">
        <f>ASC(IF(Sheet1!E86="","",Sheet1!E86&amp;" "&amp;Sheet1!F86))</f>
        <v/>
      </c>
      <c r="D76" s="41" t="str">
        <f>IF(Sheet1!H86="","",IF(Sheet1!H86="女",2,1))</f>
        <v/>
      </c>
      <c r="E76" s="41" t="str">
        <f>IF(Sheet1!I86="","",VLOOKUP(Sheet1!I86,Sheet2!$F$2:$G$50,2,FALSE))</f>
        <v/>
      </c>
      <c r="F76" s="41" t="str">
        <f>IF(B76="","",IF(Sheet1!$D$4="",Sheet1!$D$5,VALUE(Sheet1!$D$4)))</f>
        <v/>
      </c>
      <c r="G76" s="41" t="str">
        <f>IF(Sheet1!B86="","",VALUE(Sheet1!B86))</f>
        <v/>
      </c>
      <c r="H76" s="41" t="str">
        <f>IF(Sheet1!J86="","",IF(VLOOKUP(Sheet1!J86,Sheet2!$A$2:$C$44,3,FALSE)&gt;=71,VLOOKUP(Sheet1!J86,Sheet2!$A$2:$C$44,2,FALSE)&amp;TEXT(Sheet1!L86,"00")&amp;TEXT(Sheet1!M86,"00"),VLOOKUP(Sheet1!J86,Sheet2!$A$2:$C$44,2,FALSE)&amp;TEXT(Sheet1!K86,"00")&amp;TEXT(Sheet1!L86,"00")&amp;IF(Sheet1!N86="手",TEXT(Sheet1!M86,"0"),TEXT(Sheet1!M86,"00"))))</f>
        <v/>
      </c>
      <c r="I76" s="41" t="str">
        <f>IF(Sheet1!O86="","",IF(VLOOKUP(Sheet1!O86,Sheet2!$A$2:$C$44,3,FALSE)&gt;=71,VLOOKUP(Sheet1!O86,Sheet2!$A$2:$C$44,2,FALSE)&amp;TEXT(Sheet1!Q86,"00")&amp;TEXT(Sheet1!R86,"00"),VLOOKUP(Sheet1!O86,Sheet2!$A$2:$C$44,2,FALSE)&amp;TEXT(Sheet1!P86,"00")&amp;TEXT(Sheet1!Q86,"00")&amp;IF(Sheet1!S86="手",TEXT(Sheet1!R86,"0"),TEXT(Sheet1!R86,"00"))))</f>
        <v/>
      </c>
      <c r="J76" s="41" t="str">
        <f>IF(Sheet1!T86="","",IF(VLOOKUP(Sheet1!T86,Sheet2!$A$2:$C$44,3,FALSE)&gt;=71,VLOOKUP(Sheet1!T86,Sheet2!$A$2:$C$44,2,FALSE)&amp;TEXT(Sheet1!V86,"00")&amp;TEXT(Sheet1!W86,"00"),VLOOKUP(Sheet1!T86,Sheet2!$A$2:$C$44,2,FALSE)&amp;TEXT(Sheet1!U86,"00")&amp;TEXT(Sheet1!V86,"00")&amp;IF(Sheet1!X86="手",TEXT(Sheet1!W86,"0"),TEXT(Sheet1!W86,"00"))))</f>
        <v/>
      </c>
    </row>
    <row r="77" spans="1:10" s="41" customFormat="1">
      <c r="A77" s="41" t="str">
        <f t="shared" si="2"/>
        <v/>
      </c>
      <c r="B77" s="41" t="str">
        <f>ASC(IF(Sheet1!C87="","",IF(LEN(Sheet1!C87)+LEN(Sheet1!D87)=2,Sheet1!C87&amp;"      "&amp;Sheet1!D87&amp;"("&amp;Sheet1!G87&amp;")",IF(LEN(Sheet1!C87)+LEN(Sheet1!D87)=3,Sheet1!C87&amp;"    "&amp;Sheet1!D87&amp;"("&amp;Sheet1!G87&amp;")",IF(LEN(Sheet1!C87)+LEN(Sheet1!D87)=4,Sheet1!C87&amp;"  "&amp;Sheet1!D87&amp;"("&amp;Sheet1!G87&amp;")",IF(LEN(Sheet1!C87)+LEN(Sheet1!D87)&gt;=5,Sheet1!C87&amp;Sheet1!D87&amp;"("&amp;Sheet1!G87&amp;")",""))))))</f>
        <v/>
      </c>
      <c r="C77" s="41" t="str">
        <f>ASC(IF(Sheet1!E87="","",Sheet1!E87&amp;" "&amp;Sheet1!F87))</f>
        <v/>
      </c>
      <c r="D77" s="41" t="str">
        <f>IF(Sheet1!H87="","",IF(Sheet1!H87="女",2,1))</f>
        <v/>
      </c>
      <c r="E77" s="41" t="str">
        <f>IF(Sheet1!I87="","",VLOOKUP(Sheet1!I87,Sheet2!$F$2:$G$50,2,FALSE))</f>
        <v/>
      </c>
      <c r="F77" s="41" t="str">
        <f>IF(B77="","",IF(Sheet1!$D$4="",Sheet1!$D$5,VALUE(Sheet1!$D$4)))</f>
        <v/>
      </c>
      <c r="G77" s="41" t="str">
        <f>IF(Sheet1!B87="","",VALUE(Sheet1!B87))</f>
        <v/>
      </c>
      <c r="H77" s="41" t="str">
        <f>IF(Sheet1!J87="","",IF(VLOOKUP(Sheet1!J87,Sheet2!$A$2:$C$44,3,FALSE)&gt;=71,VLOOKUP(Sheet1!J87,Sheet2!$A$2:$C$44,2,FALSE)&amp;TEXT(Sheet1!L87,"00")&amp;TEXT(Sheet1!M87,"00"),VLOOKUP(Sheet1!J87,Sheet2!$A$2:$C$44,2,FALSE)&amp;TEXT(Sheet1!K87,"00")&amp;TEXT(Sheet1!L87,"00")&amp;IF(Sheet1!N87="手",TEXT(Sheet1!M87,"0"),TEXT(Sheet1!M87,"00"))))</f>
        <v/>
      </c>
      <c r="I77" s="41" t="str">
        <f>IF(Sheet1!O87="","",IF(VLOOKUP(Sheet1!O87,Sheet2!$A$2:$C$44,3,FALSE)&gt;=71,VLOOKUP(Sheet1!O87,Sheet2!$A$2:$C$44,2,FALSE)&amp;TEXT(Sheet1!Q87,"00")&amp;TEXT(Sheet1!R87,"00"),VLOOKUP(Sheet1!O87,Sheet2!$A$2:$C$44,2,FALSE)&amp;TEXT(Sheet1!P87,"00")&amp;TEXT(Sheet1!Q87,"00")&amp;IF(Sheet1!S87="手",TEXT(Sheet1!R87,"0"),TEXT(Sheet1!R87,"00"))))</f>
        <v/>
      </c>
      <c r="J77" s="41" t="str">
        <f>IF(Sheet1!T87="","",IF(VLOOKUP(Sheet1!T87,Sheet2!$A$2:$C$44,3,FALSE)&gt;=71,VLOOKUP(Sheet1!T87,Sheet2!$A$2:$C$44,2,FALSE)&amp;TEXT(Sheet1!V87,"00")&amp;TEXT(Sheet1!W87,"00"),VLOOKUP(Sheet1!T87,Sheet2!$A$2:$C$44,2,FALSE)&amp;TEXT(Sheet1!U87,"00")&amp;TEXT(Sheet1!V87,"00")&amp;IF(Sheet1!X87="手",TEXT(Sheet1!W87,"0"),TEXT(Sheet1!W87,"00"))))</f>
        <v/>
      </c>
    </row>
    <row r="78" spans="1:10" s="41" customFormat="1">
      <c r="A78" s="41" t="str">
        <f t="shared" si="2"/>
        <v/>
      </c>
      <c r="B78" s="41" t="str">
        <f>ASC(IF(Sheet1!C88="","",IF(LEN(Sheet1!C88)+LEN(Sheet1!D88)=2,Sheet1!C88&amp;"      "&amp;Sheet1!D88&amp;"("&amp;Sheet1!G88&amp;")",IF(LEN(Sheet1!C88)+LEN(Sheet1!D88)=3,Sheet1!C88&amp;"    "&amp;Sheet1!D88&amp;"("&amp;Sheet1!G88&amp;")",IF(LEN(Sheet1!C88)+LEN(Sheet1!D88)=4,Sheet1!C88&amp;"  "&amp;Sheet1!D88&amp;"("&amp;Sheet1!G88&amp;")",IF(LEN(Sheet1!C88)+LEN(Sheet1!D88)&gt;=5,Sheet1!C88&amp;Sheet1!D88&amp;"("&amp;Sheet1!G88&amp;")",""))))))</f>
        <v/>
      </c>
      <c r="C78" s="41" t="str">
        <f>ASC(IF(Sheet1!E88="","",Sheet1!E88&amp;" "&amp;Sheet1!F88))</f>
        <v/>
      </c>
      <c r="D78" s="41" t="str">
        <f>IF(Sheet1!H88="","",IF(Sheet1!H88="女",2,1))</f>
        <v/>
      </c>
      <c r="E78" s="41" t="str">
        <f>IF(Sheet1!I88="","",VLOOKUP(Sheet1!I88,Sheet2!$F$2:$G$50,2,FALSE))</f>
        <v/>
      </c>
      <c r="F78" s="41" t="str">
        <f>IF(B78="","",IF(Sheet1!$D$4="",Sheet1!$D$5,VALUE(Sheet1!$D$4)))</f>
        <v/>
      </c>
      <c r="G78" s="41" t="str">
        <f>IF(Sheet1!B88="","",VALUE(Sheet1!B88))</f>
        <v/>
      </c>
      <c r="H78" s="41" t="str">
        <f>IF(Sheet1!J88="","",IF(VLOOKUP(Sheet1!J88,Sheet2!$A$2:$C$44,3,FALSE)&gt;=71,VLOOKUP(Sheet1!J88,Sheet2!$A$2:$C$44,2,FALSE)&amp;TEXT(Sheet1!L88,"00")&amp;TEXT(Sheet1!M88,"00"),VLOOKUP(Sheet1!J88,Sheet2!$A$2:$C$44,2,FALSE)&amp;TEXT(Sheet1!K88,"00")&amp;TEXT(Sheet1!L88,"00")&amp;IF(Sheet1!N88="手",TEXT(Sheet1!M88,"0"),TEXT(Sheet1!M88,"00"))))</f>
        <v/>
      </c>
      <c r="I78" s="41" t="str">
        <f>IF(Sheet1!O88="","",IF(VLOOKUP(Sheet1!O88,Sheet2!$A$2:$C$44,3,FALSE)&gt;=71,VLOOKUP(Sheet1!O88,Sheet2!$A$2:$C$44,2,FALSE)&amp;TEXT(Sheet1!Q88,"00")&amp;TEXT(Sheet1!R88,"00"),VLOOKUP(Sheet1!O88,Sheet2!$A$2:$C$44,2,FALSE)&amp;TEXT(Sheet1!P88,"00")&amp;TEXT(Sheet1!Q88,"00")&amp;IF(Sheet1!S88="手",TEXT(Sheet1!R88,"0"),TEXT(Sheet1!R88,"00"))))</f>
        <v/>
      </c>
      <c r="J78" s="41" t="str">
        <f>IF(Sheet1!T88="","",IF(VLOOKUP(Sheet1!T88,Sheet2!$A$2:$C$44,3,FALSE)&gt;=71,VLOOKUP(Sheet1!T88,Sheet2!$A$2:$C$44,2,FALSE)&amp;TEXT(Sheet1!V88,"00")&amp;TEXT(Sheet1!W88,"00"),VLOOKUP(Sheet1!T88,Sheet2!$A$2:$C$44,2,FALSE)&amp;TEXT(Sheet1!U88,"00")&amp;TEXT(Sheet1!V88,"00")&amp;IF(Sheet1!X88="手",TEXT(Sheet1!W88,"0"),TEXT(Sheet1!W88,"00"))))</f>
        <v/>
      </c>
    </row>
    <row r="79" spans="1:10" s="41" customFormat="1">
      <c r="A79" s="41" t="str">
        <f t="shared" si="2"/>
        <v/>
      </c>
      <c r="B79" s="41" t="str">
        <f>ASC(IF(Sheet1!C89="","",IF(LEN(Sheet1!C89)+LEN(Sheet1!D89)=2,Sheet1!C89&amp;"      "&amp;Sheet1!D89&amp;"("&amp;Sheet1!G89&amp;")",IF(LEN(Sheet1!C89)+LEN(Sheet1!D89)=3,Sheet1!C89&amp;"    "&amp;Sheet1!D89&amp;"("&amp;Sheet1!G89&amp;")",IF(LEN(Sheet1!C89)+LEN(Sheet1!D89)=4,Sheet1!C89&amp;"  "&amp;Sheet1!D89&amp;"("&amp;Sheet1!G89&amp;")",IF(LEN(Sheet1!C89)+LEN(Sheet1!D89)&gt;=5,Sheet1!C89&amp;Sheet1!D89&amp;"("&amp;Sheet1!G89&amp;")",""))))))</f>
        <v/>
      </c>
      <c r="C79" s="41" t="str">
        <f>ASC(IF(Sheet1!E89="","",Sheet1!E89&amp;" "&amp;Sheet1!F89))</f>
        <v/>
      </c>
      <c r="D79" s="41" t="str">
        <f>IF(Sheet1!H89="","",IF(Sheet1!H89="女",2,1))</f>
        <v/>
      </c>
      <c r="E79" s="41" t="str">
        <f>IF(Sheet1!I89="","",VLOOKUP(Sheet1!I89,Sheet2!$F$2:$G$50,2,FALSE))</f>
        <v/>
      </c>
      <c r="F79" s="41" t="str">
        <f>IF(B79="","",IF(Sheet1!$D$4="",Sheet1!$D$5,VALUE(Sheet1!$D$4)))</f>
        <v/>
      </c>
      <c r="G79" s="41" t="str">
        <f>IF(Sheet1!B89="","",VALUE(Sheet1!B89))</f>
        <v/>
      </c>
      <c r="H79" s="41" t="str">
        <f>IF(Sheet1!J89="","",IF(VLOOKUP(Sheet1!J89,Sheet2!$A$2:$C$44,3,FALSE)&gt;=71,VLOOKUP(Sheet1!J89,Sheet2!$A$2:$C$44,2,FALSE)&amp;TEXT(Sheet1!L89,"00")&amp;TEXT(Sheet1!M89,"00"),VLOOKUP(Sheet1!J89,Sheet2!$A$2:$C$44,2,FALSE)&amp;TEXT(Sheet1!K89,"00")&amp;TEXT(Sheet1!L89,"00")&amp;IF(Sheet1!N89="手",TEXT(Sheet1!M89,"0"),TEXT(Sheet1!M89,"00"))))</f>
        <v/>
      </c>
      <c r="I79" s="41" t="str">
        <f>IF(Sheet1!O89="","",IF(VLOOKUP(Sheet1!O89,Sheet2!$A$2:$C$44,3,FALSE)&gt;=71,VLOOKUP(Sheet1!O89,Sheet2!$A$2:$C$44,2,FALSE)&amp;TEXT(Sheet1!Q89,"00")&amp;TEXT(Sheet1!R89,"00"),VLOOKUP(Sheet1!O89,Sheet2!$A$2:$C$44,2,FALSE)&amp;TEXT(Sheet1!P89,"00")&amp;TEXT(Sheet1!Q89,"00")&amp;IF(Sheet1!S89="手",TEXT(Sheet1!R89,"0"),TEXT(Sheet1!R89,"00"))))</f>
        <v/>
      </c>
      <c r="J79" s="41" t="str">
        <f>IF(Sheet1!T89="","",IF(VLOOKUP(Sheet1!T89,Sheet2!$A$2:$C$44,3,FALSE)&gt;=71,VLOOKUP(Sheet1!T89,Sheet2!$A$2:$C$44,2,FALSE)&amp;TEXT(Sheet1!V89,"00")&amp;TEXT(Sheet1!W89,"00"),VLOOKUP(Sheet1!T89,Sheet2!$A$2:$C$44,2,FALSE)&amp;TEXT(Sheet1!U89,"00")&amp;TEXT(Sheet1!V89,"00")&amp;IF(Sheet1!X89="手",TEXT(Sheet1!W89,"0"),TEXT(Sheet1!W89,"00"))))</f>
        <v/>
      </c>
    </row>
    <row r="80" spans="1:10" s="41" customFormat="1">
      <c r="A80" s="41" t="str">
        <f t="shared" si="2"/>
        <v/>
      </c>
      <c r="B80" s="41" t="str">
        <f>ASC(IF(Sheet1!C90="","",IF(LEN(Sheet1!C90)+LEN(Sheet1!D90)=2,Sheet1!C90&amp;"      "&amp;Sheet1!D90&amp;"("&amp;Sheet1!G90&amp;")",IF(LEN(Sheet1!C90)+LEN(Sheet1!D90)=3,Sheet1!C90&amp;"    "&amp;Sheet1!D90&amp;"("&amp;Sheet1!G90&amp;")",IF(LEN(Sheet1!C90)+LEN(Sheet1!D90)=4,Sheet1!C90&amp;"  "&amp;Sheet1!D90&amp;"("&amp;Sheet1!G90&amp;")",IF(LEN(Sheet1!C90)+LEN(Sheet1!D90)&gt;=5,Sheet1!C90&amp;Sheet1!D90&amp;"("&amp;Sheet1!G90&amp;")",""))))))</f>
        <v/>
      </c>
      <c r="C80" s="41" t="str">
        <f>ASC(IF(Sheet1!E90="","",Sheet1!E90&amp;" "&amp;Sheet1!F90))</f>
        <v/>
      </c>
      <c r="D80" s="41" t="str">
        <f>IF(Sheet1!H90="","",IF(Sheet1!H90="女",2,1))</f>
        <v/>
      </c>
      <c r="E80" s="41" t="str">
        <f>IF(Sheet1!I90="","",VLOOKUP(Sheet1!I90,Sheet2!$F$2:$G$50,2,FALSE))</f>
        <v/>
      </c>
      <c r="F80" s="41" t="str">
        <f>IF(B80="","",IF(Sheet1!$D$4="",Sheet1!$D$5,VALUE(Sheet1!$D$4)))</f>
        <v/>
      </c>
      <c r="G80" s="41" t="str">
        <f>IF(Sheet1!B90="","",VALUE(Sheet1!B90))</f>
        <v/>
      </c>
      <c r="H80" s="41" t="str">
        <f>IF(Sheet1!J90="","",IF(VLOOKUP(Sheet1!J90,Sheet2!$A$2:$C$44,3,FALSE)&gt;=71,VLOOKUP(Sheet1!J90,Sheet2!$A$2:$C$44,2,FALSE)&amp;TEXT(Sheet1!L90,"00")&amp;TEXT(Sheet1!M90,"00"),VLOOKUP(Sheet1!J90,Sheet2!$A$2:$C$44,2,FALSE)&amp;TEXT(Sheet1!K90,"00")&amp;TEXT(Sheet1!L90,"00")&amp;IF(Sheet1!N90="手",TEXT(Sheet1!M90,"0"),TEXT(Sheet1!M90,"00"))))</f>
        <v/>
      </c>
      <c r="I80" s="41" t="str">
        <f>IF(Sheet1!O90="","",IF(VLOOKUP(Sheet1!O90,Sheet2!$A$2:$C$44,3,FALSE)&gt;=71,VLOOKUP(Sheet1!O90,Sheet2!$A$2:$C$44,2,FALSE)&amp;TEXT(Sheet1!Q90,"00")&amp;TEXT(Sheet1!R90,"00"),VLOOKUP(Sheet1!O90,Sheet2!$A$2:$C$44,2,FALSE)&amp;TEXT(Sheet1!P90,"00")&amp;TEXT(Sheet1!Q90,"00")&amp;IF(Sheet1!S90="手",TEXT(Sheet1!R90,"0"),TEXT(Sheet1!R90,"00"))))</f>
        <v/>
      </c>
      <c r="J80" s="41" t="str">
        <f>IF(Sheet1!T90="","",IF(VLOOKUP(Sheet1!T90,Sheet2!$A$2:$C$44,3,FALSE)&gt;=71,VLOOKUP(Sheet1!T90,Sheet2!$A$2:$C$44,2,FALSE)&amp;TEXT(Sheet1!V90,"00")&amp;TEXT(Sheet1!W90,"00"),VLOOKUP(Sheet1!T90,Sheet2!$A$2:$C$44,2,FALSE)&amp;TEXT(Sheet1!U90,"00")&amp;TEXT(Sheet1!V90,"00")&amp;IF(Sheet1!X90="手",TEXT(Sheet1!W90,"0"),TEXT(Sheet1!W90,"00"))))</f>
        <v/>
      </c>
    </row>
    <row r="81" spans="1:10" s="41" customFormat="1">
      <c r="A81" s="41" t="str">
        <f t="shared" si="2"/>
        <v/>
      </c>
      <c r="B81" s="41" t="str">
        <f>ASC(IF(Sheet1!C91="","",IF(LEN(Sheet1!C91)+LEN(Sheet1!D91)=2,Sheet1!C91&amp;"      "&amp;Sheet1!D91&amp;"("&amp;Sheet1!G91&amp;")",IF(LEN(Sheet1!C91)+LEN(Sheet1!D91)=3,Sheet1!C91&amp;"    "&amp;Sheet1!D91&amp;"("&amp;Sheet1!G91&amp;")",IF(LEN(Sheet1!C91)+LEN(Sheet1!D91)=4,Sheet1!C91&amp;"  "&amp;Sheet1!D91&amp;"("&amp;Sheet1!G91&amp;")",IF(LEN(Sheet1!C91)+LEN(Sheet1!D91)&gt;=5,Sheet1!C91&amp;Sheet1!D91&amp;"("&amp;Sheet1!G91&amp;")",""))))))</f>
        <v/>
      </c>
      <c r="C81" s="41" t="str">
        <f>ASC(IF(Sheet1!E91="","",Sheet1!E91&amp;" "&amp;Sheet1!F91))</f>
        <v/>
      </c>
      <c r="D81" s="41" t="str">
        <f>IF(Sheet1!H91="","",IF(Sheet1!H91="女",2,1))</f>
        <v/>
      </c>
      <c r="E81" s="41" t="str">
        <f>IF(Sheet1!I91="","",VLOOKUP(Sheet1!I91,Sheet2!$F$2:$G$50,2,FALSE))</f>
        <v/>
      </c>
      <c r="F81" s="41" t="str">
        <f>IF(B81="","",IF(Sheet1!$D$4="",Sheet1!$D$5,VALUE(Sheet1!$D$4)))</f>
        <v/>
      </c>
      <c r="G81" s="41" t="str">
        <f>IF(Sheet1!B91="","",VALUE(Sheet1!B91))</f>
        <v/>
      </c>
      <c r="H81" s="41" t="str">
        <f>IF(Sheet1!J91="","",IF(VLOOKUP(Sheet1!J91,Sheet2!$A$2:$C$44,3,FALSE)&gt;=71,VLOOKUP(Sheet1!J91,Sheet2!$A$2:$C$44,2,FALSE)&amp;TEXT(Sheet1!L91,"00")&amp;TEXT(Sheet1!M91,"00"),VLOOKUP(Sheet1!J91,Sheet2!$A$2:$C$44,2,FALSE)&amp;TEXT(Sheet1!K91,"00")&amp;TEXT(Sheet1!L91,"00")&amp;IF(Sheet1!N91="手",TEXT(Sheet1!M91,"0"),TEXT(Sheet1!M91,"00"))))</f>
        <v/>
      </c>
      <c r="I81" s="41" t="str">
        <f>IF(Sheet1!O91="","",IF(VLOOKUP(Sheet1!O91,Sheet2!$A$2:$C$44,3,FALSE)&gt;=71,VLOOKUP(Sheet1!O91,Sheet2!$A$2:$C$44,2,FALSE)&amp;TEXT(Sheet1!Q91,"00")&amp;TEXT(Sheet1!R91,"00"),VLOOKUP(Sheet1!O91,Sheet2!$A$2:$C$44,2,FALSE)&amp;TEXT(Sheet1!P91,"00")&amp;TEXT(Sheet1!Q91,"00")&amp;IF(Sheet1!S91="手",TEXT(Sheet1!R91,"0"),TEXT(Sheet1!R91,"00"))))</f>
        <v/>
      </c>
      <c r="J81" s="41" t="str">
        <f>IF(Sheet1!T91="","",IF(VLOOKUP(Sheet1!T91,Sheet2!$A$2:$C$44,3,FALSE)&gt;=71,VLOOKUP(Sheet1!T91,Sheet2!$A$2:$C$44,2,FALSE)&amp;TEXT(Sheet1!V91,"00")&amp;TEXT(Sheet1!W91,"00"),VLOOKUP(Sheet1!T91,Sheet2!$A$2:$C$44,2,FALSE)&amp;TEXT(Sheet1!U91,"00")&amp;TEXT(Sheet1!V91,"00")&amp;IF(Sheet1!X91="手",TEXT(Sheet1!W91,"0"),TEXT(Sheet1!W91,"00"))))</f>
        <v/>
      </c>
    </row>
    <row r="82" spans="1:10" s="41" customFormat="1">
      <c r="A82" s="41" t="str">
        <f t="shared" si="2"/>
        <v/>
      </c>
      <c r="B82" s="41" t="str">
        <f>ASC(IF(Sheet1!C92="","",IF(LEN(Sheet1!C92)+LEN(Sheet1!D92)=2,Sheet1!C92&amp;"      "&amp;Sheet1!D92&amp;"("&amp;Sheet1!G92&amp;")",IF(LEN(Sheet1!C92)+LEN(Sheet1!D92)=3,Sheet1!C92&amp;"    "&amp;Sheet1!D92&amp;"("&amp;Sheet1!G92&amp;")",IF(LEN(Sheet1!C92)+LEN(Sheet1!D92)=4,Sheet1!C92&amp;"  "&amp;Sheet1!D92&amp;"("&amp;Sheet1!G92&amp;")",IF(LEN(Sheet1!C92)+LEN(Sheet1!D92)&gt;=5,Sheet1!C92&amp;Sheet1!D92&amp;"("&amp;Sheet1!G92&amp;")",""))))))</f>
        <v/>
      </c>
      <c r="C82" s="41" t="str">
        <f>ASC(IF(Sheet1!E92="","",Sheet1!E92&amp;" "&amp;Sheet1!F92))</f>
        <v/>
      </c>
      <c r="D82" s="41" t="str">
        <f>IF(Sheet1!H92="","",IF(Sheet1!H92="女",2,1))</f>
        <v/>
      </c>
      <c r="E82" s="41" t="str">
        <f>IF(Sheet1!I92="","",VLOOKUP(Sheet1!I92,Sheet2!$F$2:$G$50,2,FALSE))</f>
        <v/>
      </c>
      <c r="F82" s="41" t="str">
        <f>IF(B82="","",IF(Sheet1!$D$4="",Sheet1!$D$5,VALUE(Sheet1!$D$4)))</f>
        <v/>
      </c>
      <c r="G82" s="41" t="str">
        <f>IF(Sheet1!B92="","",VALUE(Sheet1!B92))</f>
        <v/>
      </c>
      <c r="H82" s="41" t="str">
        <f>IF(Sheet1!J92="","",IF(VLOOKUP(Sheet1!J92,Sheet2!$A$2:$C$44,3,FALSE)&gt;=71,VLOOKUP(Sheet1!J92,Sheet2!$A$2:$C$44,2,FALSE)&amp;TEXT(Sheet1!L92,"00")&amp;TEXT(Sheet1!M92,"00"),VLOOKUP(Sheet1!J92,Sheet2!$A$2:$C$44,2,FALSE)&amp;TEXT(Sheet1!K92,"00")&amp;TEXT(Sheet1!L92,"00")&amp;IF(Sheet1!N92="手",TEXT(Sheet1!M92,"0"),TEXT(Sheet1!M92,"00"))))</f>
        <v/>
      </c>
      <c r="I82" s="41" t="str">
        <f>IF(Sheet1!O92="","",IF(VLOOKUP(Sheet1!O92,Sheet2!$A$2:$C$44,3,FALSE)&gt;=71,VLOOKUP(Sheet1!O92,Sheet2!$A$2:$C$44,2,FALSE)&amp;TEXT(Sheet1!Q92,"00")&amp;TEXT(Sheet1!R92,"00"),VLOOKUP(Sheet1!O92,Sheet2!$A$2:$C$44,2,FALSE)&amp;TEXT(Sheet1!P92,"00")&amp;TEXT(Sheet1!Q92,"00")&amp;IF(Sheet1!S92="手",TEXT(Sheet1!R92,"0"),TEXT(Sheet1!R92,"00"))))</f>
        <v/>
      </c>
      <c r="J82" s="41" t="str">
        <f>IF(Sheet1!T92="","",IF(VLOOKUP(Sheet1!T92,Sheet2!$A$2:$C$44,3,FALSE)&gt;=71,VLOOKUP(Sheet1!T92,Sheet2!$A$2:$C$44,2,FALSE)&amp;TEXT(Sheet1!V92,"00")&amp;TEXT(Sheet1!W92,"00"),VLOOKUP(Sheet1!T92,Sheet2!$A$2:$C$44,2,FALSE)&amp;TEXT(Sheet1!U92,"00")&amp;TEXT(Sheet1!V92,"00")&amp;IF(Sheet1!X92="手",TEXT(Sheet1!W92,"0"),TEXT(Sheet1!W92,"00"))))</f>
        <v/>
      </c>
    </row>
    <row r="83" spans="1:10" s="41" customFormat="1">
      <c r="A83" s="41" t="str">
        <f t="shared" si="2"/>
        <v/>
      </c>
      <c r="B83" s="41" t="str">
        <f>ASC(IF(Sheet1!C93="","",IF(LEN(Sheet1!C93)+LEN(Sheet1!D93)=2,Sheet1!C93&amp;"      "&amp;Sheet1!D93&amp;"("&amp;Sheet1!G93&amp;")",IF(LEN(Sheet1!C93)+LEN(Sheet1!D93)=3,Sheet1!C93&amp;"    "&amp;Sheet1!D93&amp;"("&amp;Sheet1!G93&amp;")",IF(LEN(Sheet1!C93)+LEN(Sheet1!D93)=4,Sheet1!C93&amp;"  "&amp;Sheet1!D93&amp;"("&amp;Sheet1!G93&amp;")",IF(LEN(Sheet1!C93)+LEN(Sheet1!D93)&gt;=5,Sheet1!C93&amp;Sheet1!D93&amp;"("&amp;Sheet1!G93&amp;")",""))))))</f>
        <v/>
      </c>
      <c r="C83" s="41" t="str">
        <f>ASC(IF(Sheet1!E93="","",Sheet1!E93&amp;" "&amp;Sheet1!F93))</f>
        <v/>
      </c>
      <c r="D83" s="41" t="str">
        <f>IF(Sheet1!H93="","",IF(Sheet1!H93="女",2,1))</f>
        <v/>
      </c>
      <c r="E83" s="41" t="str">
        <f>IF(Sheet1!I93="","",VLOOKUP(Sheet1!I93,Sheet2!$F$2:$G$50,2,FALSE))</f>
        <v/>
      </c>
      <c r="F83" s="41" t="str">
        <f>IF(B83="","",IF(Sheet1!$D$4="",Sheet1!$D$5,VALUE(Sheet1!$D$4)))</f>
        <v/>
      </c>
      <c r="G83" s="41" t="str">
        <f>IF(Sheet1!B93="","",VALUE(Sheet1!B93))</f>
        <v/>
      </c>
      <c r="H83" s="41" t="str">
        <f>IF(Sheet1!J93="","",IF(VLOOKUP(Sheet1!J93,Sheet2!$A$2:$C$44,3,FALSE)&gt;=71,VLOOKUP(Sheet1!J93,Sheet2!$A$2:$C$44,2,FALSE)&amp;TEXT(Sheet1!L93,"00")&amp;TEXT(Sheet1!M93,"00"),VLOOKUP(Sheet1!J93,Sheet2!$A$2:$C$44,2,FALSE)&amp;TEXT(Sheet1!K93,"00")&amp;TEXT(Sheet1!L93,"00")&amp;IF(Sheet1!N93="手",TEXT(Sheet1!M93,"0"),TEXT(Sheet1!M93,"00"))))</f>
        <v/>
      </c>
      <c r="I83" s="41" t="str">
        <f>IF(Sheet1!O93="","",IF(VLOOKUP(Sheet1!O93,Sheet2!$A$2:$C$44,3,FALSE)&gt;=71,VLOOKUP(Sheet1!O93,Sheet2!$A$2:$C$44,2,FALSE)&amp;TEXT(Sheet1!Q93,"00")&amp;TEXT(Sheet1!R93,"00"),VLOOKUP(Sheet1!O93,Sheet2!$A$2:$C$44,2,FALSE)&amp;TEXT(Sheet1!P93,"00")&amp;TEXT(Sheet1!Q93,"00")&amp;IF(Sheet1!S93="手",TEXT(Sheet1!R93,"0"),TEXT(Sheet1!R93,"00"))))</f>
        <v/>
      </c>
      <c r="J83" s="41" t="str">
        <f>IF(Sheet1!T93="","",IF(VLOOKUP(Sheet1!T93,Sheet2!$A$2:$C$44,3,FALSE)&gt;=71,VLOOKUP(Sheet1!T93,Sheet2!$A$2:$C$44,2,FALSE)&amp;TEXT(Sheet1!V93,"00")&amp;TEXT(Sheet1!W93,"00"),VLOOKUP(Sheet1!T93,Sheet2!$A$2:$C$44,2,FALSE)&amp;TEXT(Sheet1!U93,"00")&amp;TEXT(Sheet1!V93,"00")&amp;IF(Sheet1!X93="手",TEXT(Sheet1!W93,"0"),TEXT(Sheet1!W93,"00"))))</f>
        <v/>
      </c>
    </row>
    <row r="84" spans="1:10" s="41" customFormat="1">
      <c r="A84" s="41" t="str">
        <f t="shared" si="2"/>
        <v/>
      </c>
      <c r="B84" s="41" t="str">
        <f>ASC(IF(Sheet1!C94="","",IF(LEN(Sheet1!C94)+LEN(Sheet1!D94)=2,Sheet1!C94&amp;"      "&amp;Sheet1!D94&amp;"("&amp;Sheet1!G94&amp;")",IF(LEN(Sheet1!C94)+LEN(Sheet1!D94)=3,Sheet1!C94&amp;"    "&amp;Sheet1!D94&amp;"("&amp;Sheet1!G94&amp;")",IF(LEN(Sheet1!C94)+LEN(Sheet1!D94)=4,Sheet1!C94&amp;"  "&amp;Sheet1!D94&amp;"("&amp;Sheet1!G94&amp;")",IF(LEN(Sheet1!C94)+LEN(Sheet1!D94)&gt;=5,Sheet1!C94&amp;Sheet1!D94&amp;"("&amp;Sheet1!G94&amp;")",""))))))</f>
        <v/>
      </c>
      <c r="C84" s="41" t="str">
        <f>ASC(IF(Sheet1!E94="","",Sheet1!E94&amp;" "&amp;Sheet1!F94))</f>
        <v/>
      </c>
      <c r="D84" s="41" t="str">
        <f>IF(Sheet1!H94="","",IF(Sheet1!H94="女",2,1))</f>
        <v/>
      </c>
      <c r="E84" s="41" t="str">
        <f>IF(Sheet1!I94="","",VLOOKUP(Sheet1!I94,Sheet2!$F$2:$G$50,2,FALSE))</f>
        <v/>
      </c>
      <c r="F84" s="41" t="str">
        <f>IF(B84="","",IF(Sheet1!$D$4="",Sheet1!$D$5,VALUE(Sheet1!$D$4)))</f>
        <v/>
      </c>
      <c r="G84" s="41" t="str">
        <f>IF(Sheet1!B94="","",VALUE(Sheet1!B94))</f>
        <v/>
      </c>
      <c r="H84" s="41" t="str">
        <f>IF(Sheet1!J94="","",IF(VLOOKUP(Sheet1!J94,Sheet2!$A$2:$C$44,3,FALSE)&gt;=71,VLOOKUP(Sheet1!J94,Sheet2!$A$2:$C$44,2,FALSE)&amp;TEXT(Sheet1!L94,"00")&amp;TEXT(Sheet1!M94,"00"),VLOOKUP(Sheet1!J94,Sheet2!$A$2:$C$44,2,FALSE)&amp;TEXT(Sheet1!K94,"00")&amp;TEXT(Sheet1!L94,"00")&amp;IF(Sheet1!N94="手",TEXT(Sheet1!M94,"0"),TEXT(Sheet1!M94,"00"))))</f>
        <v/>
      </c>
      <c r="I84" s="41" t="str">
        <f>IF(Sheet1!O94="","",IF(VLOOKUP(Sheet1!O94,Sheet2!$A$2:$C$44,3,FALSE)&gt;=71,VLOOKUP(Sheet1!O94,Sheet2!$A$2:$C$44,2,FALSE)&amp;TEXT(Sheet1!Q94,"00")&amp;TEXT(Sheet1!R94,"00"),VLOOKUP(Sheet1!O94,Sheet2!$A$2:$C$44,2,FALSE)&amp;TEXT(Sheet1!P94,"00")&amp;TEXT(Sheet1!Q94,"00")&amp;IF(Sheet1!S94="手",TEXT(Sheet1!R94,"0"),TEXT(Sheet1!R94,"00"))))</f>
        <v/>
      </c>
      <c r="J84" s="41" t="str">
        <f>IF(Sheet1!T94="","",IF(VLOOKUP(Sheet1!T94,Sheet2!$A$2:$C$44,3,FALSE)&gt;=71,VLOOKUP(Sheet1!T94,Sheet2!$A$2:$C$44,2,FALSE)&amp;TEXT(Sheet1!V94,"00")&amp;TEXT(Sheet1!W94,"00"),VLOOKUP(Sheet1!T94,Sheet2!$A$2:$C$44,2,FALSE)&amp;TEXT(Sheet1!U94,"00")&amp;TEXT(Sheet1!V94,"00")&amp;IF(Sheet1!X94="手",TEXT(Sheet1!W94,"0"),TEXT(Sheet1!W94,"00"))))</f>
        <v/>
      </c>
    </row>
    <row r="85" spans="1:10" s="41" customFormat="1">
      <c r="A85" s="41" t="str">
        <f t="shared" si="2"/>
        <v/>
      </c>
      <c r="B85" s="41" t="str">
        <f>ASC(IF(Sheet1!C95="","",IF(LEN(Sheet1!C95)+LEN(Sheet1!D95)=2,Sheet1!C95&amp;"      "&amp;Sheet1!D95&amp;"("&amp;Sheet1!G95&amp;")",IF(LEN(Sheet1!C95)+LEN(Sheet1!D95)=3,Sheet1!C95&amp;"    "&amp;Sheet1!D95&amp;"("&amp;Sheet1!G95&amp;")",IF(LEN(Sheet1!C95)+LEN(Sheet1!D95)=4,Sheet1!C95&amp;"  "&amp;Sheet1!D95&amp;"("&amp;Sheet1!G95&amp;")",IF(LEN(Sheet1!C95)+LEN(Sheet1!D95)&gt;=5,Sheet1!C95&amp;Sheet1!D95&amp;"("&amp;Sheet1!G95&amp;")",""))))))</f>
        <v/>
      </c>
      <c r="C85" s="41" t="str">
        <f>ASC(IF(Sheet1!E95="","",Sheet1!E95&amp;" "&amp;Sheet1!F95))</f>
        <v/>
      </c>
      <c r="D85" s="41" t="str">
        <f>IF(Sheet1!H95="","",IF(Sheet1!H95="女",2,1))</f>
        <v/>
      </c>
      <c r="E85" s="41" t="str">
        <f>IF(Sheet1!I95="","",VLOOKUP(Sheet1!I95,Sheet2!$F$2:$G$50,2,FALSE))</f>
        <v/>
      </c>
      <c r="F85" s="41" t="str">
        <f>IF(B85="","",IF(Sheet1!$D$4="",Sheet1!$D$5,VALUE(Sheet1!$D$4)))</f>
        <v/>
      </c>
      <c r="G85" s="41" t="str">
        <f>IF(Sheet1!B95="","",VALUE(Sheet1!B95))</f>
        <v/>
      </c>
      <c r="H85" s="41" t="str">
        <f>IF(Sheet1!J95="","",IF(VLOOKUP(Sheet1!J95,Sheet2!$A$2:$C$44,3,FALSE)&gt;=71,VLOOKUP(Sheet1!J95,Sheet2!$A$2:$C$44,2,FALSE)&amp;TEXT(Sheet1!L95,"00")&amp;TEXT(Sheet1!M95,"00"),VLOOKUP(Sheet1!J95,Sheet2!$A$2:$C$44,2,FALSE)&amp;TEXT(Sheet1!K95,"00")&amp;TEXT(Sheet1!L95,"00")&amp;IF(Sheet1!N95="手",TEXT(Sheet1!M95,"0"),TEXT(Sheet1!M95,"00"))))</f>
        <v/>
      </c>
      <c r="I85" s="41" t="str">
        <f>IF(Sheet1!O95="","",IF(VLOOKUP(Sheet1!O95,Sheet2!$A$2:$C$44,3,FALSE)&gt;=71,VLOOKUP(Sheet1!O95,Sheet2!$A$2:$C$44,2,FALSE)&amp;TEXT(Sheet1!Q95,"00")&amp;TEXT(Sheet1!R95,"00"),VLOOKUP(Sheet1!O95,Sheet2!$A$2:$C$44,2,FALSE)&amp;TEXT(Sheet1!P95,"00")&amp;TEXT(Sheet1!Q95,"00")&amp;IF(Sheet1!S95="手",TEXT(Sheet1!R95,"0"),TEXT(Sheet1!R95,"00"))))</f>
        <v/>
      </c>
      <c r="J85" s="41" t="str">
        <f>IF(Sheet1!T95="","",IF(VLOOKUP(Sheet1!T95,Sheet2!$A$2:$C$44,3,FALSE)&gt;=71,VLOOKUP(Sheet1!T95,Sheet2!$A$2:$C$44,2,FALSE)&amp;TEXT(Sheet1!V95,"00")&amp;TEXT(Sheet1!W95,"00"),VLOOKUP(Sheet1!T95,Sheet2!$A$2:$C$44,2,FALSE)&amp;TEXT(Sheet1!U95,"00")&amp;TEXT(Sheet1!V95,"00")&amp;IF(Sheet1!X95="手",TEXT(Sheet1!W95,"0"),TEXT(Sheet1!W95,"00"))))</f>
        <v/>
      </c>
    </row>
    <row r="86" spans="1:10" s="41" customFormat="1">
      <c r="A86" s="41" t="str">
        <f t="shared" si="2"/>
        <v/>
      </c>
      <c r="B86" s="41" t="str">
        <f>ASC(IF(Sheet1!C96="","",IF(LEN(Sheet1!C96)+LEN(Sheet1!D96)=2,Sheet1!C96&amp;"      "&amp;Sheet1!D96&amp;"("&amp;Sheet1!G96&amp;")",IF(LEN(Sheet1!C96)+LEN(Sheet1!D96)=3,Sheet1!C96&amp;"    "&amp;Sheet1!D96&amp;"("&amp;Sheet1!G96&amp;")",IF(LEN(Sheet1!C96)+LEN(Sheet1!D96)=4,Sheet1!C96&amp;"  "&amp;Sheet1!D96&amp;"("&amp;Sheet1!G96&amp;")",IF(LEN(Sheet1!C96)+LEN(Sheet1!D96)&gt;=5,Sheet1!C96&amp;Sheet1!D96&amp;"("&amp;Sheet1!G96&amp;")",""))))))</f>
        <v/>
      </c>
      <c r="C86" s="41" t="str">
        <f>ASC(IF(Sheet1!E96="","",Sheet1!E96&amp;" "&amp;Sheet1!F96))</f>
        <v/>
      </c>
      <c r="D86" s="41" t="str">
        <f>IF(Sheet1!H96="","",IF(Sheet1!H96="女",2,1))</f>
        <v/>
      </c>
      <c r="E86" s="41" t="str">
        <f>IF(Sheet1!I96="","",VLOOKUP(Sheet1!I96,Sheet2!$F$2:$G$50,2,FALSE))</f>
        <v/>
      </c>
      <c r="F86" s="41" t="str">
        <f>IF(B86="","",IF(Sheet1!$D$4="",Sheet1!$D$5,VALUE(Sheet1!$D$4)))</f>
        <v/>
      </c>
      <c r="G86" s="41" t="str">
        <f>IF(Sheet1!B96="","",VALUE(Sheet1!B96))</f>
        <v/>
      </c>
      <c r="H86" s="41" t="str">
        <f>IF(Sheet1!J96="","",IF(VLOOKUP(Sheet1!J96,Sheet2!$A$2:$C$44,3,FALSE)&gt;=71,VLOOKUP(Sheet1!J96,Sheet2!$A$2:$C$44,2,FALSE)&amp;TEXT(Sheet1!L96,"00")&amp;TEXT(Sheet1!M96,"00"),VLOOKUP(Sheet1!J96,Sheet2!$A$2:$C$44,2,FALSE)&amp;TEXT(Sheet1!K96,"00")&amp;TEXT(Sheet1!L96,"00")&amp;IF(Sheet1!N96="手",TEXT(Sheet1!M96,"0"),TEXT(Sheet1!M96,"00"))))</f>
        <v/>
      </c>
      <c r="I86" s="41" t="str">
        <f>IF(Sheet1!O96="","",IF(VLOOKUP(Sheet1!O96,Sheet2!$A$2:$C$44,3,FALSE)&gt;=71,VLOOKUP(Sheet1!O96,Sheet2!$A$2:$C$44,2,FALSE)&amp;TEXT(Sheet1!Q96,"00")&amp;TEXT(Sheet1!R96,"00"),VLOOKUP(Sheet1!O96,Sheet2!$A$2:$C$44,2,FALSE)&amp;TEXT(Sheet1!P96,"00")&amp;TEXT(Sheet1!Q96,"00")&amp;IF(Sheet1!S96="手",TEXT(Sheet1!R96,"0"),TEXT(Sheet1!R96,"00"))))</f>
        <v/>
      </c>
      <c r="J86" s="41" t="str">
        <f>IF(Sheet1!T96="","",IF(VLOOKUP(Sheet1!T96,Sheet2!$A$2:$C$44,3,FALSE)&gt;=71,VLOOKUP(Sheet1!T96,Sheet2!$A$2:$C$44,2,FALSE)&amp;TEXT(Sheet1!V96,"00")&amp;TEXT(Sheet1!W96,"00"),VLOOKUP(Sheet1!T96,Sheet2!$A$2:$C$44,2,FALSE)&amp;TEXT(Sheet1!U96,"00")&amp;TEXT(Sheet1!V96,"00")&amp;IF(Sheet1!X96="手",TEXT(Sheet1!W96,"0"),TEXT(Sheet1!W96,"00"))))</f>
        <v/>
      </c>
    </row>
    <row r="87" spans="1:10" s="41" customFormat="1">
      <c r="A87" s="41" t="str">
        <f t="shared" si="2"/>
        <v/>
      </c>
      <c r="B87" s="41" t="str">
        <f>ASC(IF(Sheet1!C97="","",IF(LEN(Sheet1!C97)+LEN(Sheet1!D97)=2,Sheet1!C97&amp;"      "&amp;Sheet1!D97&amp;"("&amp;Sheet1!G97&amp;")",IF(LEN(Sheet1!C97)+LEN(Sheet1!D97)=3,Sheet1!C97&amp;"    "&amp;Sheet1!D97&amp;"("&amp;Sheet1!G97&amp;")",IF(LEN(Sheet1!C97)+LEN(Sheet1!D97)=4,Sheet1!C97&amp;"  "&amp;Sheet1!D97&amp;"("&amp;Sheet1!G97&amp;")",IF(LEN(Sheet1!C97)+LEN(Sheet1!D97)&gt;=5,Sheet1!C97&amp;Sheet1!D97&amp;"("&amp;Sheet1!G97&amp;")",""))))))</f>
        <v/>
      </c>
      <c r="C87" s="41" t="str">
        <f>ASC(IF(Sheet1!E97="","",Sheet1!E97&amp;" "&amp;Sheet1!F97))</f>
        <v/>
      </c>
      <c r="D87" s="41" t="str">
        <f>IF(Sheet1!H97="","",IF(Sheet1!H97="女",2,1))</f>
        <v/>
      </c>
      <c r="E87" s="41" t="str">
        <f>IF(Sheet1!I97="","",VLOOKUP(Sheet1!I97,Sheet2!$F$2:$G$50,2,FALSE))</f>
        <v/>
      </c>
      <c r="F87" s="41" t="str">
        <f>IF(B87="","",IF(Sheet1!$D$4="",Sheet1!$D$5,VALUE(Sheet1!$D$4)))</f>
        <v/>
      </c>
      <c r="G87" s="41" t="str">
        <f>IF(Sheet1!B97="","",VALUE(Sheet1!B97))</f>
        <v/>
      </c>
      <c r="H87" s="41" t="str">
        <f>IF(Sheet1!J97="","",IF(VLOOKUP(Sheet1!J97,Sheet2!$A$2:$C$44,3,FALSE)&gt;=71,VLOOKUP(Sheet1!J97,Sheet2!$A$2:$C$44,2,FALSE)&amp;TEXT(Sheet1!L97,"00")&amp;TEXT(Sheet1!M97,"00"),VLOOKUP(Sheet1!J97,Sheet2!$A$2:$C$44,2,FALSE)&amp;TEXT(Sheet1!K97,"00")&amp;TEXT(Sheet1!L97,"00")&amp;IF(Sheet1!N97="手",TEXT(Sheet1!M97,"0"),TEXT(Sheet1!M97,"00"))))</f>
        <v/>
      </c>
      <c r="I87" s="41" t="str">
        <f>IF(Sheet1!O97="","",IF(VLOOKUP(Sheet1!O97,Sheet2!$A$2:$C$44,3,FALSE)&gt;=71,VLOOKUP(Sheet1!O97,Sheet2!$A$2:$C$44,2,FALSE)&amp;TEXT(Sheet1!Q97,"00")&amp;TEXT(Sheet1!R97,"00"),VLOOKUP(Sheet1!O97,Sheet2!$A$2:$C$44,2,FALSE)&amp;TEXT(Sheet1!P97,"00")&amp;TEXT(Sheet1!Q97,"00")&amp;IF(Sheet1!S97="手",TEXT(Sheet1!R97,"0"),TEXT(Sheet1!R97,"00"))))</f>
        <v/>
      </c>
      <c r="J87" s="41" t="str">
        <f>IF(Sheet1!T97="","",IF(VLOOKUP(Sheet1!T97,Sheet2!$A$2:$C$44,3,FALSE)&gt;=71,VLOOKUP(Sheet1!T97,Sheet2!$A$2:$C$44,2,FALSE)&amp;TEXT(Sheet1!V97,"00")&amp;TEXT(Sheet1!W97,"00"),VLOOKUP(Sheet1!T97,Sheet2!$A$2:$C$44,2,FALSE)&amp;TEXT(Sheet1!U97,"00")&amp;TEXT(Sheet1!V97,"00")&amp;IF(Sheet1!X97="手",TEXT(Sheet1!W97,"0"),TEXT(Sheet1!W97,"00"))))</f>
        <v/>
      </c>
    </row>
    <row r="88" spans="1:10" s="41" customFormat="1">
      <c r="A88" s="41" t="str">
        <f t="shared" si="2"/>
        <v/>
      </c>
      <c r="B88" s="41" t="str">
        <f>ASC(IF(Sheet1!C98="","",IF(LEN(Sheet1!C98)+LEN(Sheet1!D98)=2,Sheet1!C98&amp;"      "&amp;Sheet1!D98&amp;"("&amp;Sheet1!G98&amp;")",IF(LEN(Sheet1!C98)+LEN(Sheet1!D98)=3,Sheet1!C98&amp;"    "&amp;Sheet1!D98&amp;"("&amp;Sheet1!G98&amp;")",IF(LEN(Sheet1!C98)+LEN(Sheet1!D98)=4,Sheet1!C98&amp;"  "&amp;Sheet1!D98&amp;"("&amp;Sheet1!G98&amp;")",IF(LEN(Sheet1!C98)+LEN(Sheet1!D98)&gt;=5,Sheet1!C98&amp;Sheet1!D98&amp;"("&amp;Sheet1!G98&amp;")",""))))))</f>
        <v/>
      </c>
      <c r="C88" s="41" t="str">
        <f>ASC(IF(Sheet1!E98="","",Sheet1!E98&amp;" "&amp;Sheet1!F98))</f>
        <v/>
      </c>
      <c r="D88" s="41" t="str">
        <f>IF(Sheet1!H98="","",IF(Sheet1!H98="女",2,1))</f>
        <v/>
      </c>
      <c r="E88" s="41" t="str">
        <f>IF(Sheet1!I98="","",VLOOKUP(Sheet1!I98,Sheet2!$F$2:$G$50,2,FALSE))</f>
        <v/>
      </c>
      <c r="F88" s="41" t="str">
        <f>IF(B88="","",IF(Sheet1!$D$4="",Sheet1!$D$5,VALUE(Sheet1!$D$4)))</f>
        <v/>
      </c>
      <c r="G88" s="41" t="str">
        <f>IF(Sheet1!B98="","",VALUE(Sheet1!B98))</f>
        <v/>
      </c>
      <c r="H88" s="41" t="str">
        <f>IF(Sheet1!J98="","",IF(VLOOKUP(Sheet1!J98,Sheet2!$A$2:$C$44,3,FALSE)&gt;=71,VLOOKUP(Sheet1!J98,Sheet2!$A$2:$C$44,2,FALSE)&amp;TEXT(Sheet1!L98,"00")&amp;TEXT(Sheet1!M98,"00"),VLOOKUP(Sheet1!J98,Sheet2!$A$2:$C$44,2,FALSE)&amp;TEXT(Sheet1!K98,"00")&amp;TEXT(Sheet1!L98,"00")&amp;IF(Sheet1!N98="手",TEXT(Sheet1!M98,"0"),TEXT(Sheet1!M98,"00"))))</f>
        <v/>
      </c>
      <c r="I88" s="41" t="str">
        <f>IF(Sheet1!O98="","",IF(VLOOKUP(Sheet1!O98,Sheet2!$A$2:$C$44,3,FALSE)&gt;=71,VLOOKUP(Sheet1!O98,Sheet2!$A$2:$C$44,2,FALSE)&amp;TEXT(Sheet1!Q98,"00")&amp;TEXT(Sheet1!R98,"00"),VLOOKUP(Sheet1!O98,Sheet2!$A$2:$C$44,2,FALSE)&amp;TEXT(Sheet1!P98,"00")&amp;TEXT(Sheet1!Q98,"00")&amp;IF(Sheet1!S98="手",TEXT(Sheet1!R98,"0"),TEXT(Sheet1!R98,"00"))))</f>
        <v/>
      </c>
      <c r="J88" s="41" t="str">
        <f>IF(Sheet1!T98="","",IF(VLOOKUP(Sheet1!T98,Sheet2!$A$2:$C$44,3,FALSE)&gt;=71,VLOOKUP(Sheet1!T98,Sheet2!$A$2:$C$44,2,FALSE)&amp;TEXT(Sheet1!V98,"00")&amp;TEXT(Sheet1!W98,"00"),VLOOKUP(Sheet1!T98,Sheet2!$A$2:$C$44,2,FALSE)&amp;TEXT(Sheet1!U98,"00")&amp;TEXT(Sheet1!V98,"00")&amp;IF(Sheet1!X98="手",TEXT(Sheet1!W98,"0"),TEXT(Sheet1!W98,"00"))))</f>
        <v/>
      </c>
    </row>
    <row r="89" spans="1:10" s="41" customFormat="1">
      <c r="A89" s="41" t="str">
        <f t="shared" si="2"/>
        <v/>
      </c>
      <c r="B89" s="41" t="str">
        <f>ASC(IF(Sheet1!C99="","",IF(LEN(Sheet1!C99)+LEN(Sheet1!D99)=2,Sheet1!C99&amp;"      "&amp;Sheet1!D99&amp;"("&amp;Sheet1!G99&amp;")",IF(LEN(Sheet1!C99)+LEN(Sheet1!D99)=3,Sheet1!C99&amp;"    "&amp;Sheet1!D99&amp;"("&amp;Sheet1!G99&amp;")",IF(LEN(Sheet1!C99)+LEN(Sheet1!D99)=4,Sheet1!C99&amp;"  "&amp;Sheet1!D99&amp;"("&amp;Sheet1!G99&amp;")",IF(LEN(Sheet1!C99)+LEN(Sheet1!D99)&gt;=5,Sheet1!C99&amp;Sheet1!D99&amp;"("&amp;Sheet1!G99&amp;")",""))))))</f>
        <v/>
      </c>
      <c r="C89" s="41" t="str">
        <f>ASC(IF(Sheet1!E99="","",Sheet1!E99&amp;" "&amp;Sheet1!F99))</f>
        <v/>
      </c>
      <c r="D89" s="41" t="str">
        <f>IF(Sheet1!H99="","",IF(Sheet1!H99="女",2,1))</f>
        <v/>
      </c>
      <c r="E89" s="41" t="str">
        <f>IF(Sheet1!I99="","",VLOOKUP(Sheet1!I99,Sheet2!$F$2:$G$50,2,FALSE))</f>
        <v/>
      </c>
      <c r="F89" s="41" t="str">
        <f>IF(B89="","",IF(Sheet1!$D$4="",Sheet1!$D$5,VALUE(Sheet1!$D$4)))</f>
        <v/>
      </c>
      <c r="G89" s="41" t="str">
        <f>IF(Sheet1!B99="","",VALUE(Sheet1!B99))</f>
        <v/>
      </c>
      <c r="H89" s="41" t="str">
        <f>IF(Sheet1!J99="","",IF(VLOOKUP(Sheet1!J99,Sheet2!$A$2:$C$44,3,FALSE)&gt;=71,VLOOKUP(Sheet1!J99,Sheet2!$A$2:$C$44,2,FALSE)&amp;TEXT(Sheet1!L99,"00")&amp;TEXT(Sheet1!M99,"00"),VLOOKUP(Sheet1!J99,Sheet2!$A$2:$C$44,2,FALSE)&amp;TEXT(Sheet1!K99,"00")&amp;TEXT(Sheet1!L99,"00")&amp;IF(Sheet1!N99="手",TEXT(Sheet1!M99,"0"),TEXT(Sheet1!M99,"00"))))</f>
        <v/>
      </c>
      <c r="I89" s="41" t="str">
        <f>IF(Sheet1!O99="","",IF(VLOOKUP(Sheet1!O99,Sheet2!$A$2:$C$44,3,FALSE)&gt;=71,VLOOKUP(Sheet1!O99,Sheet2!$A$2:$C$44,2,FALSE)&amp;TEXT(Sheet1!Q99,"00")&amp;TEXT(Sheet1!R99,"00"),VLOOKUP(Sheet1!O99,Sheet2!$A$2:$C$44,2,FALSE)&amp;TEXT(Sheet1!P99,"00")&amp;TEXT(Sheet1!Q99,"00")&amp;IF(Sheet1!S99="手",TEXT(Sheet1!R99,"0"),TEXT(Sheet1!R99,"00"))))</f>
        <v/>
      </c>
      <c r="J89" s="41" t="str">
        <f>IF(Sheet1!T99="","",IF(VLOOKUP(Sheet1!T99,Sheet2!$A$2:$C$44,3,FALSE)&gt;=71,VLOOKUP(Sheet1!T99,Sheet2!$A$2:$C$44,2,FALSE)&amp;TEXT(Sheet1!V99,"00")&amp;TEXT(Sheet1!W99,"00"),VLOOKUP(Sheet1!T99,Sheet2!$A$2:$C$44,2,FALSE)&amp;TEXT(Sheet1!U99,"00")&amp;TEXT(Sheet1!V99,"00")&amp;IF(Sheet1!X99="手",TEXT(Sheet1!W99,"0"),TEXT(Sheet1!W99,"00"))))</f>
        <v/>
      </c>
    </row>
    <row r="90" spans="1:10" s="41" customFormat="1">
      <c r="A90" s="41" t="str">
        <f t="shared" si="2"/>
        <v/>
      </c>
      <c r="B90" s="41" t="str">
        <f>ASC(IF(Sheet1!C100="","",IF(LEN(Sheet1!C100)+LEN(Sheet1!D100)=2,Sheet1!C100&amp;"      "&amp;Sheet1!D100&amp;"("&amp;Sheet1!G100&amp;")",IF(LEN(Sheet1!C100)+LEN(Sheet1!D100)=3,Sheet1!C100&amp;"    "&amp;Sheet1!D100&amp;"("&amp;Sheet1!G100&amp;")",IF(LEN(Sheet1!C100)+LEN(Sheet1!D100)=4,Sheet1!C100&amp;"  "&amp;Sheet1!D100&amp;"("&amp;Sheet1!G100&amp;")",IF(LEN(Sheet1!C100)+LEN(Sheet1!D100)&gt;=5,Sheet1!C100&amp;Sheet1!D100&amp;"("&amp;Sheet1!G100&amp;")",""))))))</f>
        <v/>
      </c>
      <c r="C90" s="41" t="str">
        <f>ASC(IF(Sheet1!E100="","",Sheet1!E100&amp;" "&amp;Sheet1!F100))</f>
        <v/>
      </c>
      <c r="D90" s="41" t="str">
        <f>IF(Sheet1!H100="","",IF(Sheet1!H100="女",2,1))</f>
        <v/>
      </c>
      <c r="E90" s="41" t="str">
        <f>IF(Sheet1!I100="","",VLOOKUP(Sheet1!I100,Sheet2!$F$2:$G$50,2,FALSE))</f>
        <v/>
      </c>
      <c r="F90" s="41" t="str">
        <f>IF(B90="","",IF(Sheet1!$D$4="",Sheet1!$D$5,VALUE(Sheet1!$D$4)))</f>
        <v/>
      </c>
      <c r="G90" s="41" t="str">
        <f>IF(Sheet1!B100="","",VALUE(Sheet1!B100))</f>
        <v/>
      </c>
      <c r="H90" s="41" t="str">
        <f>IF(Sheet1!J100="","",IF(VLOOKUP(Sheet1!J100,Sheet2!$A$2:$C$44,3,FALSE)&gt;=71,VLOOKUP(Sheet1!J100,Sheet2!$A$2:$C$44,2,FALSE)&amp;TEXT(Sheet1!L100,"00")&amp;TEXT(Sheet1!M100,"00"),VLOOKUP(Sheet1!J100,Sheet2!$A$2:$C$44,2,FALSE)&amp;TEXT(Sheet1!K100,"00")&amp;TEXT(Sheet1!L100,"00")&amp;IF(Sheet1!N100="手",TEXT(Sheet1!M100,"0"),TEXT(Sheet1!M100,"00"))))</f>
        <v/>
      </c>
      <c r="I90" s="41" t="str">
        <f>IF(Sheet1!O100="","",IF(VLOOKUP(Sheet1!O100,Sheet2!$A$2:$C$44,3,FALSE)&gt;=71,VLOOKUP(Sheet1!O100,Sheet2!$A$2:$C$44,2,FALSE)&amp;TEXT(Sheet1!Q100,"00")&amp;TEXT(Sheet1!R100,"00"),VLOOKUP(Sheet1!O100,Sheet2!$A$2:$C$44,2,FALSE)&amp;TEXT(Sheet1!P100,"00")&amp;TEXT(Sheet1!Q100,"00")&amp;IF(Sheet1!S100="手",TEXT(Sheet1!R100,"0"),TEXT(Sheet1!R100,"00"))))</f>
        <v/>
      </c>
      <c r="J90" s="41" t="str">
        <f>IF(Sheet1!T100="","",IF(VLOOKUP(Sheet1!T100,Sheet2!$A$2:$C$44,3,FALSE)&gt;=71,VLOOKUP(Sheet1!T100,Sheet2!$A$2:$C$44,2,FALSE)&amp;TEXT(Sheet1!V100,"00")&amp;TEXT(Sheet1!W100,"00"),VLOOKUP(Sheet1!T100,Sheet2!$A$2:$C$44,2,FALSE)&amp;TEXT(Sheet1!U100,"00")&amp;TEXT(Sheet1!V100,"00")&amp;IF(Sheet1!X100="手",TEXT(Sheet1!W100,"0"),TEXT(Sheet1!W100,"00"))))</f>
        <v/>
      </c>
    </row>
    <row r="91" spans="1:10" s="41" customFormat="1">
      <c r="A91" s="41" t="str">
        <f t="shared" si="2"/>
        <v/>
      </c>
      <c r="B91" s="41" t="str">
        <f>ASC(IF(Sheet1!C101="","",IF(LEN(Sheet1!C101)+LEN(Sheet1!D101)=2,Sheet1!C101&amp;"      "&amp;Sheet1!D101&amp;"("&amp;Sheet1!G101&amp;")",IF(LEN(Sheet1!C101)+LEN(Sheet1!D101)=3,Sheet1!C101&amp;"    "&amp;Sheet1!D101&amp;"("&amp;Sheet1!G101&amp;")",IF(LEN(Sheet1!C101)+LEN(Sheet1!D101)=4,Sheet1!C101&amp;"  "&amp;Sheet1!D101&amp;"("&amp;Sheet1!G101&amp;")",IF(LEN(Sheet1!C101)+LEN(Sheet1!D101)&gt;=5,Sheet1!C101&amp;Sheet1!D101&amp;"("&amp;Sheet1!G101&amp;")",""))))))</f>
        <v/>
      </c>
      <c r="C91" s="41" t="str">
        <f>ASC(IF(Sheet1!E101="","",Sheet1!E101&amp;" "&amp;Sheet1!F101))</f>
        <v/>
      </c>
      <c r="D91" s="41" t="str">
        <f>IF(Sheet1!H101="","",IF(Sheet1!H101="女",2,1))</f>
        <v/>
      </c>
      <c r="E91" s="41" t="str">
        <f>IF(Sheet1!I101="","",VLOOKUP(Sheet1!I101,Sheet2!$F$2:$G$50,2,FALSE))</f>
        <v/>
      </c>
      <c r="F91" s="41" t="str">
        <f>IF(B91="","",IF(Sheet1!$D$4="",Sheet1!$D$5,VALUE(Sheet1!$D$4)))</f>
        <v/>
      </c>
      <c r="G91" s="41" t="str">
        <f>IF(Sheet1!B101="","",VALUE(Sheet1!B101))</f>
        <v/>
      </c>
      <c r="H91" s="41" t="str">
        <f>IF(Sheet1!J101="","",IF(VLOOKUP(Sheet1!J101,Sheet2!$A$2:$C$44,3,FALSE)&gt;=71,VLOOKUP(Sheet1!J101,Sheet2!$A$2:$C$44,2,FALSE)&amp;TEXT(Sheet1!L101,"00")&amp;TEXT(Sheet1!M101,"00"),VLOOKUP(Sheet1!J101,Sheet2!$A$2:$C$44,2,FALSE)&amp;TEXT(Sheet1!K101,"00")&amp;TEXT(Sheet1!L101,"00")&amp;IF(Sheet1!N101="手",TEXT(Sheet1!M101,"0"),TEXT(Sheet1!M101,"00"))))</f>
        <v/>
      </c>
      <c r="I91" s="41" t="str">
        <f>IF(Sheet1!O101="","",IF(VLOOKUP(Sheet1!O101,Sheet2!$A$2:$C$44,3,FALSE)&gt;=71,VLOOKUP(Sheet1!O101,Sheet2!$A$2:$C$44,2,FALSE)&amp;TEXT(Sheet1!Q101,"00")&amp;TEXT(Sheet1!R101,"00"),VLOOKUP(Sheet1!O101,Sheet2!$A$2:$C$44,2,FALSE)&amp;TEXT(Sheet1!P101,"00")&amp;TEXT(Sheet1!Q101,"00")&amp;IF(Sheet1!S101="手",TEXT(Sheet1!R101,"0"),TEXT(Sheet1!R101,"00"))))</f>
        <v/>
      </c>
      <c r="J91" s="41" t="str">
        <f>IF(Sheet1!T101="","",IF(VLOOKUP(Sheet1!T101,Sheet2!$A$2:$C$44,3,FALSE)&gt;=71,VLOOKUP(Sheet1!T101,Sheet2!$A$2:$C$44,2,FALSE)&amp;TEXT(Sheet1!V101,"00")&amp;TEXT(Sheet1!W101,"00"),VLOOKUP(Sheet1!T101,Sheet2!$A$2:$C$44,2,FALSE)&amp;TEXT(Sheet1!U101,"00")&amp;TEXT(Sheet1!V101,"00")&amp;IF(Sheet1!X101="手",TEXT(Sheet1!W101,"0"),TEXT(Sheet1!W101,"00"))))</f>
        <v/>
      </c>
    </row>
    <row r="92" spans="1:10" s="41" customFormat="1">
      <c r="A92" s="41" t="str">
        <f t="shared" si="2"/>
        <v/>
      </c>
      <c r="B92" s="41" t="str">
        <f>ASC(IF(Sheet1!C102="","",IF(LEN(Sheet1!C102)+LEN(Sheet1!D102)=2,Sheet1!C102&amp;"      "&amp;Sheet1!D102&amp;"("&amp;Sheet1!G102&amp;")",IF(LEN(Sheet1!C102)+LEN(Sheet1!D102)=3,Sheet1!C102&amp;"    "&amp;Sheet1!D102&amp;"("&amp;Sheet1!G102&amp;")",IF(LEN(Sheet1!C102)+LEN(Sheet1!D102)=4,Sheet1!C102&amp;"  "&amp;Sheet1!D102&amp;"("&amp;Sheet1!G102&amp;")",IF(LEN(Sheet1!C102)+LEN(Sheet1!D102)&gt;=5,Sheet1!C102&amp;Sheet1!D102&amp;"("&amp;Sheet1!G102&amp;")",""))))))</f>
        <v/>
      </c>
      <c r="C92" s="41" t="str">
        <f>ASC(IF(Sheet1!E102="","",Sheet1!E102&amp;" "&amp;Sheet1!F102))</f>
        <v/>
      </c>
      <c r="D92" s="41" t="str">
        <f>IF(Sheet1!H102="","",IF(Sheet1!H102="女",2,1))</f>
        <v/>
      </c>
      <c r="E92" s="41" t="str">
        <f>IF(Sheet1!I102="","",VLOOKUP(Sheet1!I102,Sheet2!$F$2:$G$50,2,FALSE))</f>
        <v/>
      </c>
      <c r="F92" s="41" t="str">
        <f>IF(B92="","",IF(Sheet1!$D$4="",Sheet1!$D$5,VALUE(Sheet1!$D$4)))</f>
        <v/>
      </c>
      <c r="G92" s="41" t="str">
        <f>IF(Sheet1!B102="","",VALUE(Sheet1!B102))</f>
        <v/>
      </c>
      <c r="H92" s="41" t="str">
        <f>IF(Sheet1!J102="","",IF(VLOOKUP(Sheet1!J102,Sheet2!$A$2:$C$44,3,FALSE)&gt;=71,VLOOKUP(Sheet1!J102,Sheet2!$A$2:$C$44,2,FALSE)&amp;TEXT(Sheet1!L102,"00")&amp;TEXT(Sheet1!M102,"00"),VLOOKUP(Sheet1!J102,Sheet2!$A$2:$C$44,2,FALSE)&amp;TEXT(Sheet1!K102,"00")&amp;TEXT(Sheet1!L102,"00")&amp;IF(Sheet1!N102="手",TEXT(Sheet1!M102,"0"),TEXT(Sheet1!M102,"00"))))</f>
        <v/>
      </c>
      <c r="I92" s="41" t="str">
        <f>IF(Sheet1!O102="","",IF(VLOOKUP(Sheet1!O102,Sheet2!$A$2:$C$44,3,FALSE)&gt;=71,VLOOKUP(Sheet1!O102,Sheet2!$A$2:$C$44,2,FALSE)&amp;TEXT(Sheet1!Q102,"00")&amp;TEXT(Sheet1!R102,"00"),VLOOKUP(Sheet1!O102,Sheet2!$A$2:$C$44,2,FALSE)&amp;TEXT(Sheet1!P102,"00")&amp;TEXT(Sheet1!Q102,"00")&amp;IF(Sheet1!S102="手",TEXT(Sheet1!R102,"0"),TEXT(Sheet1!R102,"00"))))</f>
        <v/>
      </c>
      <c r="J92" s="41" t="str">
        <f>IF(Sheet1!T102="","",IF(VLOOKUP(Sheet1!T102,Sheet2!$A$2:$C$44,3,FALSE)&gt;=71,VLOOKUP(Sheet1!T102,Sheet2!$A$2:$C$44,2,FALSE)&amp;TEXT(Sheet1!V102,"00")&amp;TEXT(Sheet1!W102,"00"),VLOOKUP(Sheet1!T102,Sheet2!$A$2:$C$44,2,FALSE)&amp;TEXT(Sheet1!U102,"00")&amp;TEXT(Sheet1!V102,"00")&amp;IF(Sheet1!X102="手",TEXT(Sheet1!W102,"0"),TEXT(Sheet1!W102,"00"))))</f>
        <v/>
      </c>
    </row>
    <row r="93" spans="1:10" s="41" customFormat="1">
      <c r="A93" s="41" t="str">
        <f t="shared" si="2"/>
        <v/>
      </c>
      <c r="B93" s="41" t="str">
        <f>ASC(IF(Sheet1!C103="","",IF(LEN(Sheet1!C103)+LEN(Sheet1!D103)=2,Sheet1!C103&amp;"      "&amp;Sheet1!D103&amp;"("&amp;Sheet1!G103&amp;")",IF(LEN(Sheet1!C103)+LEN(Sheet1!D103)=3,Sheet1!C103&amp;"    "&amp;Sheet1!D103&amp;"("&amp;Sheet1!G103&amp;")",IF(LEN(Sheet1!C103)+LEN(Sheet1!D103)=4,Sheet1!C103&amp;"  "&amp;Sheet1!D103&amp;"("&amp;Sheet1!G103&amp;")",IF(LEN(Sheet1!C103)+LEN(Sheet1!D103)&gt;=5,Sheet1!C103&amp;Sheet1!D103&amp;"("&amp;Sheet1!G103&amp;")",""))))))</f>
        <v/>
      </c>
      <c r="C93" s="41" t="str">
        <f>ASC(IF(Sheet1!E103="","",Sheet1!E103&amp;" "&amp;Sheet1!F103))</f>
        <v/>
      </c>
      <c r="D93" s="41" t="str">
        <f>IF(Sheet1!H103="","",IF(Sheet1!H103="女",2,1))</f>
        <v/>
      </c>
      <c r="E93" s="41" t="str">
        <f>IF(Sheet1!I103="","",VLOOKUP(Sheet1!I103,Sheet2!$F$2:$G$50,2,FALSE))</f>
        <v/>
      </c>
      <c r="F93" s="41" t="str">
        <f>IF(B93="","",IF(Sheet1!$D$4="",Sheet1!$D$5,VALUE(Sheet1!$D$4)))</f>
        <v/>
      </c>
      <c r="G93" s="41" t="str">
        <f>IF(Sheet1!B103="","",VALUE(Sheet1!B103))</f>
        <v/>
      </c>
      <c r="H93" s="41" t="str">
        <f>IF(Sheet1!J103="","",IF(VLOOKUP(Sheet1!J103,Sheet2!$A$2:$C$44,3,FALSE)&gt;=71,VLOOKUP(Sheet1!J103,Sheet2!$A$2:$C$44,2,FALSE)&amp;TEXT(Sheet1!L103,"00")&amp;TEXT(Sheet1!M103,"00"),VLOOKUP(Sheet1!J103,Sheet2!$A$2:$C$44,2,FALSE)&amp;TEXT(Sheet1!K103,"00")&amp;TEXT(Sheet1!L103,"00")&amp;IF(Sheet1!N103="手",TEXT(Sheet1!M103,"0"),TEXT(Sheet1!M103,"00"))))</f>
        <v/>
      </c>
      <c r="I93" s="41" t="str">
        <f>IF(Sheet1!O103="","",IF(VLOOKUP(Sheet1!O103,Sheet2!$A$2:$C$44,3,FALSE)&gt;=71,VLOOKUP(Sheet1!O103,Sheet2!$A$2:$C$44,2,FALSE)&amp;TEXT(Sheet1!Q103,"00")&amp;TEXT(Sheet1!R103,"00"),VLOOKUP(Sheet1!O103,Sheet2!$A$2:$C$44,2,FALSE)&amp;TEXT(Sheet1!P103,"00")&amp;TEXT(Sheet1!Q103,"00")&amp;IF(Sheet1!S103="手",TEXT(Sheet1!R103,"0"),TEXT(Sheet1!R103,"00"))))</f>
        <v/>
      </c>
      <c r="J93" s="41" t="str">
        <f>IF(Sheet1!T103="","",IF(VLOOKUP(Sheet1!T103,Sheet2!$A$2:$C$44,3,FALSE)&gt;=71,VLOOKUP(Sheet1!T103,Sheet2!$A$2:$C$44,2,FALSE)&amp;TEXT(Sheet1!V103,"00")&amp;TEXT(Sheet1!W103,"00"),VLOOKUP(Sheet1!T103,Sheet2!$A$2:$C$44,2,FALSE)&amp;TEXT(Sheet1!U103,"00")&amp;TEXT(Sheet1!V103,"00")&amp;IF(Sheet1!X103="手",TEXT(Sheet1!W103,"0"),TEXT(Sheet1!W103,"00"))))</f>
        <v/>
      </c>
    </row>
    <row r="94" spans="1:10" s="41" customFormat="1">
      <c r="A94" s="41" t="str">
        <f t="shared" si="2"/>
        <v/>
      </c>
      <c r="B94" s="41" t="str">
        <f>ASC(IF(Sheet1!C104="","",IF(LEN(Sheet1!C104)+LEN(Sheet1!D104)=2,Sheet1!C104&amp;"      "&amp;Sheet1!D104&amp;"("&amp;Sheet1!G104&amp;")",IF(LEN(Sheet1!C104)+LEN(Sheet1!D104)=3,Sheet1!C104&amp;"    "&amp;Sheet1!D104&amp;"("&amp;Sheet1!G104&amp;")",IF(LEN(Sheet1!C104)+LEN(Sheet1!D104)=4,Sheet1!C104&amp;"  "&amp;Sheet1!D104&amp;"("&amp;Sheet1!G104&amp;")",IF(LEN(Sheet1!C104)+LEN(Sheet1!D104)&gt;=5,Sheet1!C104&amp;Sheet1!D104&amp;"("&amp;Sheet1!G104&amp;")",""))))))</f>
        <v/>
      </c>
      <c r="C94" s="41" t="str">
        <f>ASC(IF(Sheet1!E104="","",Sheet1!E104&amp;" "&amp;Sheet1!F104))</f>
        <v/>
      </c>
      <c r="D94" s="41" t="str">
        <f>IF(Sheet1!H104="","",IF(Sheet1!H104="女",2,1))</f>
        <v/>
      </c>
      <c r="E94" s="41" t="str">
        <f>IF(Sheet1!I104="","",VLOOKUP(Sheet1!I104,Sheet2!$F$2:$G$50,2,FALSE))</f>
        <v/>
      </c>
      <c r="F94" s="41" t="str">
        <f>IF(B94="","",IF(Sheet1!$D$4="",Sheet1!$D$5,VALUE(Sheet1!$D$4)))</f>
        <v/>
      </c>
      <c r="G94" s="41" t="str">
        <f>IF(Sheet1!B104="","",VALUE(Sheet1!B104))</f>
        <v/>
      </c>
      <c r="H94" s="41" t="str">
        <f>IF(Sheet1!J104="","",IF(VLOOKUP(Sheet1!J104,Sheet2!$A$2:$C$44,3,FALSE)&gt;=71,VLOOKUP(Sheet1!J104,Sheet2!$A$2:$C$44,2,FALSE)&amp;TEXT(Sheet1!L104,"00")&amp;TEXT(Sheet1!M104,"00"),VLOOKUP(Sheet1!J104,Sheet2!$A$2:$C$44,2,FALSE)&amp;TEXT(Sheet1!K104,"00")&amp;TEXT(Sheet1!L104,"00")&amp;IF(Sheet1!N104="手",TEXT(Sheet1!M104,"0"),TEXT(Sheet1!M104,"00"))))</f>
        <v/>
      </c>
      <c r="I94" s="41" t="str">
        <f>IF(Sheet1!O104="","",IF(VLOOKUP(Sheet1!O104,Sheet2!$A$2:$C$44,3,FALSE)&gt;=71,VLOOKUP(Sheet1!O104,Sheet2!$A$2:$C$44,2,FALSE)&amp;TEXT(Sheet1!Q104,"00")&amp;TEXT(Sheet1!R104,"00"),VLOOKUP(Sheet1!O104,Sheet2!$A$2:$C$44,2,FALSE)&amp;TEXT(Sheet1!P104,"00")&amp;TEXT(Sheet1!Q104,"00")&amp;IF(Sheet1!S104="手",TEXT(Sheet1!R104,"0"),TEXT(Sheet1!R104,"00"))))</f>
        <v/>
      </c>
      <c r="J94" s="41" t="str">
        <f>IF(Sheet1!T104="","",IF(VLOOKUP(Sheet1!T104,Sheet2!$A$2:$C$44,3,FALSE)&gt;=71,VLOOKUP(Sheet1!T104,Sheet2!$A$2:$C$44,2,FALSE)&amp;TEXT(Sheet1!V104,"00")&amp;TEXT(Sheet1!W104,"00"),VLOOKUP(Sheet1!T104,Sheet2!$A$2:$C$44,2,FALSE)&amp;TEXT(Sheet1!U104,"00")&amp;TEXT(Sheet1!V104,"00")&amp;IF(Sheet1!X104="手",TEXT(Sheet1!W104,"0"),TEXT(Sheet1!W104,"00"))))</f>
        <v/>
      </c>
    </row>
    <row r="95" spans="1:10" s="41" customFormat="1">
      <c r="A95" s="41" t="str">
        <f t="shared" si="2"/>
        <v/>
      </c>
      <c r="B95" s="41" t="str">
        <f>ASC(IF(Sheet1!C105="","",IF(LEN(Sheet1!C105)+LEN(Sheet1!D105)=2,Sheet1!C105&amp;"      "&amp;Sheet1!D105&amp;"("&amp;Sheet1!G105&amp;")",IF(LEN(Sheet1!C105)+LEN(Sheet1!D105)=3,Sheet1!C105&amp;"    "&amp;Sheet1!D105&amp;"("&amp;Sheet1!G105&amp;")",IF(LEN(Sheet1!C105)+LEN(Sheet1!D105)=4,Sheet1!C105&amp;"  "&amp;Sheet1!D105&amp;"("&amp;Sheet1!G105&amp;")",IF(LEN(Sheet1!C105)+LEN(Sheet1!D105)&gt;=5,Sheet1!C105&amp;Sheet1!D105&amp;"("&amp;Sheet1!G105&amp;")",""))))))</f>
        <v/>
      </c>
      <c r="C95" s="41" t="str">
        <f>ASC(IF(Sheet1!E105="","",Sheet1!E105&amp;" "&amp;Sheet1!F105))</f>
        <v/>
      </c>
      <c r="D95" s="41" t="str">
        <f>IF(Sheet1!H105="","",IF(Sheet1!H105="女",2,1))</f>
        <v/>
      </c>
      <c r="E95" s="41" t="str">
        <f>IF(Sheet1!I105="","",VLOOKUP(Sheet1!I105,Sheet2!$F$2:$G$50,2,FALSE))</f>
        <v/>
      </c>
      <c r="F95" s="41" t="str">
        <f>IF(B95="","",IF(Sheet1!$D$4="",Sheet1!$D$5,VALUE(Sheet1!$D$4)))</f>
        <v/>
      </c>
      <c r="G95" s="41" t="str">
        <f>IF(Sheet1!B105="","",VALUE(Sheet1!B105))</f>
        <v/>
      </c>
      <c r="H95" s="41" t="str">
        <f>IF(Sheet1!J105="","",IF(VLOOKUP(Sheet1!J105,Sheet2!$A$2:$C$44,3,FALSE)&gt;=71,VLOOKUP(Sheet1!J105,Sheet2!$A$2:$C$44,2,FALSE)&amp;TEXT(Sheet1!L105,"00")&amp;TEXT(Sheet1!M105,"00"),VLOOKUP(Sheet1!J105,Sheet2!$A$2:$C$44,2,FALSE)&amp;TEXT(Sheet1!K105,"00")&amp;TEXT(Sheet1!L105,"00")&amp;IF(Sheet1!N105="手",TEXT(Sheet1!M105,"0"),TEXT(Sheet1!M105,"00"))))</f>
        <v/>
      </c>
      <c r="I95" s="41" t="str">
        <f>IF(Sheet1!O105="","",IF(VLOOKUP(Sheet1!O105,Sheet2!$A$2:$C$44,3,FALSE)&gt;=71,VLOOKUP(Sheet1!O105,Sheet2!$A$2:$C$44,2,FALSE)&amp;TEXT(Sheet1!Q105,"00")&amp;TEXT(Sheet1!R105,"00"),VLOOKUP(Sheet1!O105,Sheet2!$A$2:$C$44,2,FALSE)&amp;TEXT(Sheet1!P105,"00")&amp;TEXT(Sheet1!Q105,"00")&amp;IF(Sheet1!S105="手",TEXT(Sheet1!R105,"0"),TEXT(Sheet1!R105,"00"))))</f>
        <v/>
      </c>
      <c r="J95" s="41" t="str">
        <f>IF(Sheet1!T105="","",IF(VLOOKUP(Sheet1!T105,Sheet2!$A$2:$C$44,3,FALSE)&gt;=71,VLOOKUP(Sheet1!T105,Sheet2!$A$2:$C$44,2,FALSE)&amp;TEXT(Sheet1!V105,"00")&amp;TEXT(Sheet1!W105,"00"),VLOOKUP(Sheet1!T105,Sheet2!$A$2:$C$44,2,FALSE)&amp;TEXT(Sheet1!U105,"00")&amp;TEXT(Sheet1!V105,"00")&amp;IF(Sheet1!X105="手",TEXT(Sheet1!W105,"0"),TEXT(Sheet1!W105,"00"))))</f>
        <v/>
      </c>
    </row>
    <row r="96" spans="1:10" s="41" customFormat="1">
      <c r="A96" s="41" t="str">
        <f t="shared" si="2"/>
        <v/>
      </c>
      <c r="B96" s="41" t="str">
        <f>ASC(IF(Sheet1!C106="","",IF(LEN(Sheet1!C106)+LEN(Sheet1!D106)=2,Sheet1!C106&amp;"      "&amp;Sheet1!D106&amp;"("&amp;Sheet1!G106&amp;")",IF(LEN(Sheet1!C106)+LEN(Sheet1!D106)=3,Sheet1!C106&amp;"    "&amp;Sheet1!D106&amp;"("&amp;Sheet1!G106&amp;")",IF(LEN(Sheet1!C106)+LEN(Sheet1!D106)=4,Sheet1!C106&amp;"  "&amp;Sheet1!D106&amp;"("&amp;Sheet1!G106&amp;")",IF(LEN(Sheet1!C106)+LEN(Sheet1!D106)&gt;=5,Sheet1!C106&amp;Sheet1!D106&amp;"("&amp;Sheet1!G106&amp;")",""))))))</f>
        <v/>
      </c>
      <c r="C96" s="41" t="str">
        <f>ASC(IF(Sheet1!E106="","",Sheet1!E106&amp;" "&amp;Sheet1!F106))</f>
        <v/>
      </c>
      <c r="D96" s="41" t="str">
        <f>IF(Sheet1!H106="","",IF(Sheet1!H106="女",2,1))</f>
        <v/>
      </c>
      <c r="E96" s="41" t="str">
        <f>IF(Sheet1!I106="","",VLOOKUP(Sheet1!I106,Sheet2!$F$2:$G$50,2,FALSE))</f>
        <v/>
      </c>
      <c r="F96" s="41" t="str">
        <f>IF(B96="","",IF(Sheet1!$D$4="",Sheet1!$D$5,VALUE(Sheet1!$D$4)))</f>
        <v/>
      </c>
      <c r="G96" s="41" t="str">
        <f>IF(Sheet1!B106="","",VALUE(Sheet1!B106))</f>
        <v/>
      </c>
      <c r="H96" s="41" t="str">
        <f>IF(Sheet1!J106="","",IF(VLOOKUP(Sheet1!J106,Sheet2!$A$2:$C$44,3,FALSE)&gt;=71,VLOOKUP(Sheet1!J106,Sheet2!$A$2:$C$44,2,FALSE)&amp;TEXT(Sheet1!L106,"00")&amp;TEXT(Sheet1!M106,"00"),VLOOKUP(Sheet1!J106,Sheet2!$A$2:$C$44,2,FALSE)&amp;TEXT(Sheet1!K106,"00")&amp;TEXT(Sheet1!L106,"00")&amp;IF(Sheet1!N106="手",TEXT(Sheet1!M106,"0"),TEXT(Sheet1!M106,"00"))))</f>
        <v/>
      </c>
      <c r="I96" s="41" t="str">
        <f>IF(Sheet1!O106="","",IF(VLOOKUP(Sheet1!O106,Sheet2!$A$2:$C$44,3,FALSE)&gt;=71,VLOOKUP(Sheet1!O106,Sheet2!$A$2:$C$44,2,FALSE)&amp;TEXT(Sheet1!Q106,"00")&amp;TEXT(Sheet1!R106,"00"),VLOOKUP(Sheet1!O106,Sheet2!$A$2:$C$44,2,FALSE)&amp;TEXT(Sheet1!P106,"00")&amp;TEXT(Sheet1!Q106,"00")&amp;IF(Sheet1!S106="手",TEXT(Sheet1!R106,"0"),TEXT(Sheet1!R106,"00"))))</f>
        <v/>
      </c>
      <c r="J96" s="41" t="str">
        <f>IF(Sheet1!T106="","",IF(VLOOKUP(Sheet1!T106,Sheet2!$A$2:$C$44,3,FALSE)&gt;=71,VLOOKUP(Sheet1!T106,Sheet2!$A$2:$C$44,2,FALSE)&amp;TEXT(Sheet1!V106,"00")&amp;TEXT(Sheet1!W106,"00"),VLOOKUP(Sheet1!T106,Sheet2!$A$2:$C$44,2,FALSE)&amp;TEXT(Sheet1!U106,"00")&amp;TEXT(Sheet1!V106,"00")&amp;IF(Sheet1!X106="手",TEXT(Sheet1!W106,"0"),TEXT(Sheet1!W106,"00"))))</f>
        <v/>
      </c>
    </row>
    <row r="97" spans="1:10" s="41" customFormat="1">
      <c r="A97" s="41" t="str">
        <f t="shared" si="2"/>
        <v/>
      </c>
      <c r="B97" s="41" t="str">
        <f>ASC(IF(Sheet1!C107="","",IF(LEN(Sheet1!C107)+LEN(Sheet1!D107)=2,Sheet1!C107&amp;"      "&amp;Sheet1!D107&amp;"("&amp;Sheet1!G107&amp;")",IF(LEN(Sheet1!C107)+LEN(Sheet1!D107)=3,Sheet1!C107&amp;"    "&amp;Sheet1!D107&amp;"("&amp;Sheet1!G107&amp;")",IF(LEN(Sheet1!C107)+LEN(Sheet1!D107)=4,Sheet1!C107&amp;"  "&amp;Sheet1!D107&amp;"("&amp;Sheet1!G107&amp;")",IF(LEN(Sheet1!C107)+LEN(Sheet1!D107)&gt;=5,Sheet1!C107&amp;Sheet1!D107&amp;"("&amp;Sheet1!G107&amp;")",""))))))</f>
        <v/>
      </c>
      <c r="C97" s="41" t="str">
        <f>ASC(IF(Sheet1!E107="","",Sheet1!E107&amp;" "&amp;Sheet1!F107))</f>
        <v/>
      </c>
      <c r="D97" s="41" t="str">
        <f>IF(Sheet1!H107="","",IF(Sheet1!H107="女",2,1))</f>
        <v/>
      </c>
      <c r="E97" s="41" t="str">
        <f>IF(Sheet1!I107="","",VLOOKUP(Sheet1!I107,Sheet2!$F$2:$G$50,2,FALSE))</f>
        <v/>
      </c>
      <c r="F97" s="41" t="str">
        <f>IF(B97="","",IF(Sheet1!$D$4="",Sheet1!$D$5,VALUE(Sheet1!$D$4)))</f>
        <v/>
      </c>
      <c r="G97" s="41" t="str">
        <f>IF(Sheet1!B107="","",VALUE(Sheet1!B107))</f>
        <v/>
      </c>
      <c r="H97" s="41" t="str">
        <f>IF(Sheet1!J107="","",IF(VLOOKUP(Sheet1!J107,Sheet2!$A$2:$C$44,3,FALSE)&gt;=71,VLOOKUP(Sheet1!J107,Sheet2!$A$2:$C$44,2,FALSE)&amp;TEXT(Sheet1!L107,"00")&amp;TEXT(Sheet1!M107,"00"),VLOOKUP(Sheet1!J107,Sheet2!$A$2:$C$44,2,FALSE)&amp;TEXT(Sheet1!K107,"00")&amp;TEXT(Sheet1!L107,"00")&amp;IF(Sheet1!N107="手",TEXT(Sheet1!M107,"0"),TEXT(Sheet1!M107,"00"))))</f>
        <v/>
      </c>
      <c r="I97" s="41" t="str">
        <f>IF(Sheet1!O107="","",IF(VLOOKUP(Sheet1!O107,Sheet2!$A$2:$C$44,3,FALSE)&gt;=71,VLOOKUP(Sheet1!O107,Sheet2!$A$2:$C$44,2,FALSE)&amp;TEXT(Sheet1!Q107,"00")&amp;TEXT(Sheet1!R107,"00"),VLOOKUP(Sheet1!O107,Sheet2!$A$2:$C$44,2,FALSE)&amp;TEXT(Sheet1!P107,"00")&amp;TEXT(Sheet1!Q107,"00")&amp;IF(Sheet1!S107="手",TEXT(Sheet1!R107,"0"),TEXT(Sheet1!R107,"00"))))</f>
        <v/>
      </c>
      <c r="J97" s="41" t="str">
        <f>IF(Sheet1!T107="","",IF(VLOOKUP(Sheet1!T107,Sheet2!$A$2:$C$44,3,FALSE)&gt;=71,VLOOKUP(Sheet1!T107,Sheet2!$A$2:$C$44,2,FALSE)&amp;TEXT(Sheet1!V107,"00")&amp;TEXT(Sheet1!W107,"00"),VLOOKUP(Sheet1!T107,Sheet2!$A$2:$C$44,2,FALSE)&amp;TEXT(Sheet1!U107,"00")&amp;TEXT(Sheet1!V107,"00")&amp;IF(Sheet1!X107="手",TEXT(Sheet1!W107,"0"),TEXT(Sheet1!W107,"00"))))</f>
        <v/>
      </c>
    </row>
    <row r="98" spans="1:10" s="41" customFormat="1">
      <c r="A98" s="41" t="str">
        <f t="shared" si="2"/>
        <v/>
      </c>
      <c r="B98" s="41" t="str">
        <f>ASC(IF(Sheet1!C108="","",IF(LEN(Sheet1!C108)+LEN(Sheet1!D108)=2,Sheet1!C108&amp;"      "&amp;Sheet1!D108&amp;"("&amp;Sheet1!G108&amp;")",IF(LEN(Sheet1!C108)+LEN(Sheet1!D108)=3,Sheet1!C108&amp;"    "&amp;Sheet1!D108&amp;"("&amp;Sheet1!G108&amp;")",IF(LEN(Sheet1!C108)+LEN(Sheet1!D108)=4,Sheet1!C108&amp;"  "&amp;Sheet1!D108&amp;"("&amp;Sheet1!G108&amp;")",IF(LEN(Sheet1!C108)+LEN(Sheet1!D108)&gt;=5,Sheet1!C108&amp;Sheet1!D108&amp;"("&amp;Sheet1!G108&amp;")",""))))))</f>
        <v/>
      </c>
      <c r="C98" s="41" t="str">
        <f>ASC(IF(Sheet1!E108="","",Sheet1!E108&amp;" "&amp;Sheet1!F108))</f>
        <v/>
      </c>
      <c r="D98" s="41" t="str">
        <f>IF(Sheet1!H108="","",IF(Sheet1!H108="女",2,1))</f>
        <v/>
      </c>
      <c r="E98" s="41" t="str">
        <f>IF(Sheet1!I108="","",VLOOKUP(Sheet1!I108,Sheet2!$F$2:$G$50,2,FALSE))</f>
        <v/>
      </c>
      <c r="F98" s="41" t="str">
        <f>IF(B98="","",IF(Sheet1!$D$4="",Sheet1!$D$5,VALUE(Sheet1!$D$4)))</f>
        <v/>
      </c>
      <c r="G98" s="41" t="str">
        <f>IF(Sheet1!B108="","",VALUE(Sheet1!B108))</f>
        <v/>
      </c>
      <c r="H98" s="41" t="str">
        <f>IF(Sheet1!J108="","",IF(VLOOKUP(Sheet1!J108,Sheet2!$A$2:$C$44,3,FALSE)&gt;=71,VLOOKUP(Sheet1!J108,Sheet2!$A$2:$C$44,2,FALSE)&amp;TEXT(Sheet1!L108,"00")&amp;TEXT(Sheet1!M108,"00"),VLOOKUP(Sheet1!J108,Sheet2!$A$2:$C$44,2,FALSE)&amp;TEXT(Sheet1!K108,"00")&amp;TEXT(Sheet1!L108,"00")&amp;IF(Sheet1!N108="手",TEXT(Sheet1!M108,"0"),TEXT(Sheet1!M108,"00"))))</f>
        <v/>
      </c>
      <c r="I98" s="41" t="str">
        <f>IF(Sheet1!O108="","",IF(VLOOKUP(Sheet1!O108,Sheet2!$A$2:$C$44,3,FALSE)&gt;=71,VLOOKUP(Sheet1!O108,Sheet2!$A$2:$C$44,2,FALSE)&amp;TEXT(Sheet1!Q108,"00")&amp;TEXT(Sheet1!R108,"00"),VLOOKUP(Sheet1!O108,Sheet2!$A$2:$C$44,2,FALSE)&amp;TEXT(Sheet1!P108,"00")&amp;TEXT(Sheet1!Q108,"00")&amp;IF(Sheet1!S108="手",TEXT(Sheet1!R108,"0"),TEXT(Sheet1!R108,"00"))))</f>
        <v/>
      </c>
      <c r="J98" s="41" t="str">
        <f>IF(Sheet1!T108="","",IF(VLOOKUP(Sheet1!T108,Sheet2!$A$2:$C$44,3,FALSE)&gt;=71,VLOOKUP(Sheet1!T108,Sheet2!$A$2:$C$44,2,FALSE)&amp;TEXT(Sheet1!V108,"00")&amp;TEXT(Sheet1!W108,"00"),VLOOKUP(Sheet1!T108,Sheet2!$A$2:$C$44,2,FALSE)&amp;TEXT(Sheet1!U108,"00")&amp;TEXT(Sheet1!V108,"00")&amp;IF(Sheet1!X108="手",TEXT(Sheet1!W108,"0"),TEXT(Sheet1!W108,"00"))))</f>
        <v/>
      </c>
    </row>
    <row r="99" spans="1:10" s="41" customFormat="1">
      <c r="A99" s="41" t="str">
        <f t="shared" ref="A99:A124" si="3">IF(B99="","",D99*100000000+E99*1000000+200000+G99)</f>
        <v/>
      </c>
      <c r="B99" s="41" t="str">
        <f>ASC(IF(Sheet1!C109="","",IF(LEN(Sheet1!C109)+LEN(Sheet1!D109)=2,Sheet1!C109&amp;"      "&amp;Sheet1!D109&amp;"("&amp;Sheet1!G109&amp;")",IF(LEN(Sheet1!C109)+LEN(Sheet1!D109)=3,Sheet1!C109&amp;"    "&amp;Sheet1!D109&amp;"("&amp;Sheet1!G109&amp;")",IF(LEN(Sheet1!C109)+LEN(Sheet1!D109)=4,Sheet1!C109&amp;"  "&amp;Sheet1!D109&amp;"("&amp;Sheet1!G109&amp;")",IF(LEN(Sheet1!C109)+LEN(Sheet1!D109)&gt;=5,Sheet1!C109&amp;Sheet1!D109&amp;"("&amp;Sheet1!G109&amp;")",""))))))</f>
        <v/>
      </c>
      <c r="C99" s="41" t="str">
        <f>ASC(IF(Sheet1!E109="","",Sheet1!E109&amp;" "&amp;Sheet1!F109))</f>
        <v/>
      </c>
      <c r="D99" s="41" t="str">
        <f>IF(Sheet1!H109="","",IF(Sheet1!H109="女",2,1))</f>
        <v/>
      </c>
      <c r="E99" s="41" t="str">
        <f>IF(Sheet1!I109="","",VLOOKUP(Sheet1!I109,Sheet2!$F$2:$G$50,2,FALSE))</f>
        <v/>
      </c>
      <c r="F99" s="41" t="str">
        <f>IF(B99="","",IF(Sheet1!$D$4="",Sheet1!$D$5,VALUE(Sheet1!$D$4)))</f>
        <v/>
      </c>
      <c r="G99" s="41" t="str">
        <f>IF(Sheet1!B109="","",VALUE(Sheet1!B109))</f>
        <v/>
      </c>
      <c r="H99" s="41" t="str">
        <f>IF(Sheet1!J109="","",IF(VLOOKUP(Sheet1!J109,Sheet2!$A$2:$C$44,3,FALSE)&gt;=71,VLOOKUP(Sheet1!J109,Sheet2!$A$2:$C$44,2,FALSE)&amp;TEXT(Sheet1!L109,"00")&amp;TEXT(Sheet1!M109,"00"),VLOOKUP(Sheet1!J109,Sheet2!$A$2:$C$44,2,FALSE)&amp;TEXT(Sheet1!K109,"00")&amp;TEXT(Sheet1!L109,"00")&amp;IF(Sheet1!N109="手",TEXT(Sheet1!M109,"0"),TEXT(Sheet1!M109,"00"))))</f>
        <v/>
      </c>
      <c r="I99" s="41" t="str">
        <f>IF(Sheet1!O109="","",IF(VLOOKUP(Sheet1!O109,Sheet2!$A$2:$C$44,3,FALSE)&gt;=71,VLOOKUP(Sheet1!O109,Sheet2!$A$2:$C$44,2,FALSE)&amp;TEXT(Sheet1!Q109,"00")&amp;TEXT(Sheet1!R109,"00"),VLOOKUP(Sheet1!O109,Sheet2!$A$2:$C$44,2,FALSE)&amp;TEXT(Sheet1!P109,"00")&amp;TEXT(Sheet1!Q109,"00")&amp;IF(Sheet1!S109="手",TEXT(Sheet1!R109,"0"),TEXT(Sheet1!R109,"00"))))</f>
        <v/>
      </c>
      <c r="J99" s="41" t="str">
        <f>IF(Sheet1!T109="","",IF(VLOOKUP(Sheet1!T109,Sheet2!$A$2:$C$44,3,FALSE)&gt;=71,VLOOKUP(Sheet1!T109,Sheet2!$A$2:$C$44,2,FALSE)&amp;TEXT(Sheet1!V109,"00")&amp;TEXT(Sheet1!W109,"00"),VLOOKUP(Sheet1!T109,Sheet2!$A$2:$C$44,2,FALSE)&amp;TEXT(Sheet1!U109,"00")&amp;TEXT(Sheet1!V109,"00")&amp;IF(Sheet1!X109="手",TEXT(Sheet1!W109,"0"),TEXT(Sheet1!W109,"00"))))</f>
        <v/>
      </c>
    </row>
    <row r="100" spans="1:10" s="41" customFormat="1">
      <c r="A100" s="41" t="str">
        <f t="shared" si="3"/>
        <v/>
      </c>
      <c r="B100" s="41" t="str">
        <f>ASC(IF(Sheet1!C110="","",IF(LEN(Sheet1!C110)+LEN(Sheet1!D110)=2,Sheet1!C110&amp;"      "&amp;Sheet1!D110&amp;"("&amp;Sheet1!G110&amp;")",IF(LEN(Sheet1!C110)+LEN(Sheet1!D110)=3,Sheet1!C110&amp;"    "&amp;Sheet1!D110&amp;"("&amp;Sheet1!G110&amp;")",IF(LEN(Sheet1!C110)+LEN(Sheet1!D110)=4,Sheet1!C110&amp;"  "&amp;Sheet1!D110&amp;"("&amp;Sheet1!G110&amp;")",IF(LEN(Sheet1!C110)+LEN(Sheet1!D110)&gt;=5,Sheet1!C110&amp;Sheet1!D110&amp;"("&amp;Sheet1!G110&amp;")",""))))))</f>
        <v/>
      </c>
      <c r="C100" s="41" t="str">
        <f>ASC(IF(Sheet1!E110="","",Sheet1!E110&amp;" "&amp;Sheet1!F110))</f>
        <v/>
      </c>
      <c r="D100" s="41" t="str">
        <f>IF(Sheet1!H110="","",IF(Sheet1!H110="女",2,1))</f>
        <v/>
      </c>
      <c r="E100" s="41" t="str">
        <f>IF(Sheet1!I110="","",VLOOKUP(Sheet1!I110,Sheet2!$F$2:$G$50,2,FALSE))</f>
        <v/>
      </c>
      <c r="F100" s="41" t="str">
        <f>IF(B100="","",IF(Sheet1!$D$4="",Sheet1!$D$5,VALUE(Sheet1!$D$4)))</f>
        <v/>
      </c>
      <c r="G100" s="41" t="str">
        <f>IF(Sheet1!B110="","",VALUE(Sheet1!B110))</f>
        <v/>
      </c>
      <c r="H100" s="41" t="str">
        <f>IF(Sheet1!J110="","",IF(VLOOKUP(Sheet1!J110,Sheet2!$A$2:$C$44,3,FALSE)&gt;=71,VLOOKUP(Sheet1!J110,Sheet2!$A$2:$C$44,2,FALSE)&amp;TEXT(Sheet1!L110,"00")&amp;TEXT(Sheet1!M110,"00"),VLOOKUP(Sheet1!J110,Sheet2!$A$2:$C$44,2,FALSE)&amp;TEXT(Sheet1!K110,"00")&amp;TEXT(Sheet1!L110,"00")&amp;IF(Sheet1!N110="手",TEXT(Sheet1!M110,"0"),TEXT(Sheet1!M110,"00"))))</f>
        <v/>
      </c>
      <c r="I100" s="41" t="str">
        <f>IF(Sheet1!O110="","",IF(VLOOKUP(Sheet1!O110,Sheet2!$A$2:$C$44,3,FALSE)&gt;=71,VLOOKUP(Sheet1!O110,Sheet2!$A$2:$C$44,2,FALSE)&amp;TEXT(Sheet1!Q110,"00")&amp;TEXT(Sheet1!R110,"00"),VLOOKUP(Sheet1!O110,Sheet2!$A$2:$C$44,2,FALSE)&amp;TEXT(Sheet1!P110,"00")&amp;TEXT(Sheet1!Q110,"00")&amp;IF(Sheet1!S110="手",TEXT(Sheet1!R110,"0"),TEXT(Sheet1!R110,"00"))))</f>
        <v/>
      </c>
      <c r="J100" s="41" t="str">
        <f>IF(Sheet1!T110="","",IF(VLOOKUP(Sheet1!T110,Sheet2!$A$2:$C$44,3,FALSE)&gt;=71,VLOOKUP(Sheet1!T110,Sheet2!$A$2:$C$44,2,FALSE)&amp;TEXT(Sheet1!V110,"00")&amp;TEXT(Sheet1!W110,"00"),VLOOKUP(Sheet1!T110,Sheet2!$A$2:$C$44,2,FALSE)&amp;TEXT(Sheet1!U110,"00")&amp;TEXT(Sheet1!V110,"00")&amp;IF(Sheet1!X110="手",TEXT(Sheet1!W110,"0"),TEXT(Sheet1!W110,"00"))))</f>
        <v/>
      </c>
    </row>
    <row r="101" spans="1:10" s="41" customFormat="1">
      <c r="A101" s="41" t="str">
        <f t="shared" si="3"/>
        <v/>
      </c>
      <c r="B101" s="41" t="str">
        <f>ASC(IF(Sheet1!C111="","",IF(LEN(Sheet1!C111)+LEN(Sheet1!D111)=2,Sheet1!C111&amp;"      "&amp;Sheet1!D111&amp;"("&amp;Sheet1!G111&amp;")",IF(LEN(Sheet1!C111)+LEN(Sheet1!D111)=3,Sheet1!C111&amp;"    "&amp;Sheet1!D111&amp;"("&amp;Sheet1!G111&amp;")",IF(LEN(Sheet1!C111)+LEN(Sheet1!D111)=4,Sheet1!C111&amp;"  "&amp;Sheet1!D111&amp;"("&amp;Sheet1!G111&amp;")",IF(LEN(Sheet1!C111)+LEN(Sheet1!D111)&gt;=5,Sheet1!C111&amp;Sheet1!D111&amp;"("&amp;Sheet1!G111&amp;")",""))))))</f>
        <v/>
      </c>
      <c r="C101" s="41" t="str">
        <f>ASC(IF(Sheet1!E111="","",Sheet1!E111&amp;" "&amp;Sheet1!F111))</f>
        <v/>
      </c>
      <c r="D101" s="41" t="str">
        <f>IF(Sheet1!H111="","",IF(Sheet1!H111="女",2,1))</f>
        <v/>
      </c>
      <c r="E101" s="41" t="str">
        <f>IF(Sheet1!I111="","",VLOOKUP(Sheet1!I111,Sheet2!$F$2:$G$50,2,FALSE))</f>
        <v/>
      </c>
      <c r="F101" s="41" t="str">
        <f>IF(B101="","",IF(Sheet1!$D$4="",Sheet1!$D$5,VALUE(Sheet1!$D$4)))</f>
        <v/>
      </c>
      <c r="G101" s="41" t="str">
        <f>IF(Sheet1!B111="","",VALUE(Sheet1!B111))</f>
        <v/>
      </c>
      <c r="H101" s="41" t="str">
        <f>IF(Sheet1!J111="","",IF(VLOOKUP(Sheet1!J111,Sheet2!$A$2:$C$44,3,FALSE)&gt;=71,VLOOKUP(Sheet1!J111,Sheet2!$A$2:$C$44,2,FALSE)&amp;TEXT(Sheet1!L111,"00")&amp;TEXT(Sheet1!M111,"00"),VLOOKUP(Sheet1!J111,Sheet2!$A$2:$C$44,2,FALSE)&amp;TEXT(Sheet1!K111,"00")&amp;TEXT(Sheet1!L111,"00")&amp;IF(Sheet1!N111="手",TEXT(Sheet1!M111,"0"),TEXT(Sheet1!M111,"00"))))</f>
        <v/>
      </c>
      <c r="I101" s="41" t="str">
        <f>IF(Sheet1!O111="","",IF(VLOOKUP(Sheet1!O111,Sheet2!$A$2:$C$44,3,FALSE)&gt;=71,VLOOKUP(Sheet1!O111,Sheet2!$A$2:$C$44,2,FALSE)&amp;TEXT(Sheet1!Q111,"00")&amp;TEXT(Sheet1!R111,"00"),VLOOKUP(Sheet1!O111,Sheet2!$A$2:$C$44,2,FALSE)&amp;TEXT(Sheet1!P111,"00")&amp;TEXT(Sheet1!Q111,"00")&amp;IF(Sheet1!S111="手",TEXT(Sheet1!R111,"0"),TEXT(Sheet1!R111,"00"))))</f>
        <v/>
      </c>
      <c r="J101" s="41" t="str">
        <f>IF(Sheet1!T111="","",IF(VLOOKUP(Sheet1!T111,Sheet2!$A$2:$C$44,3,FALSE)&gt;=71,VLOOKUP(Sheet1!T111,Sheet2!$A$2:$C$44,2,FALSE)&amp;TEXT(Sheet1!V111,"00")&amp;TEXT(Sheet1!W111,"00"),VLOOKUP(Sheet1!T111,Sheet2!$A$2:$C$44,2,FALSE)&amp;TEXT(Sheet1!U111,"00")&amp;TEXT(Sheet1!V111,"00")&amp;IF(Sheet1!X111="手",TEXT(Sheet1!W111,"0"),TEXT(Sheet1!W111,"00"))))</f>
        <v/>
      </c>
    </row>
    <row r="102" spans="1:10" s="41" customFormat="1">
      <c r="A102" s="41" t="str">
        <f t="shared" si="3"/>
        <v/>
      </c>
      <c r="B102" s="41" t="str">
        <f>ASC(IF(Sheet1!C112="","",IF(LEN(Sheet1!C112)+LEN(Sheet1!D112)=2,Sheet1!C112&amp;"      "&amp;Sheet1!D112&amp;"("&amp;Sheet1!G112&amp;")",IF(LEN(Sheet1!C112)+LEN(Sheet1!D112)=3,Sheet1!C112&amp;"    "&amp;Sheet1!D112&amp;"("&amp;Sheet1!G112&amp;")",IF(LEN(Sheet1!C112)+LEN(Sheet1!D112)=4,Sheet1!C112&amp;"  "&amp;Sheet1!D112&amp;"("&amp;Sheet1!G112&amp;")",IF(LEN(Sheet1!C112)+LEN(Sheet1!D112)&gt;=5,Sheet1!C112&amp;Sheet1!D112&amp;"("&amp;Sheet1!G112&amp;")",""))))))</f>
        <v/>
      </c>
      <c r="C102" s="41" t="str">
        <f>ASC(IF(Sheet1!E112="","",Sheet1!E112&amp;" "&amp;Sheet1!F112))</f>
        <v/>
      </c>
      <c r="D102" s="41" t="str">
        <f>IF(Sheet1!H112="","",IF(Sheet1!H112="女",2,1))</f>
        <v/>
      </c>
      <c r="E102" s="41" t="str">
        <f>IF(Sheet1!I112="","",VLOOKUP(Sheet1!I112,Sheet2!$F$2:$G$50,2,FALSE))</f>
        <v/>
      </c>
      <c r="F102" s="41" t="str">
        <f>IF(B102="","",IF(Sheet1!$D$4="",Sheet1!$D$5,VALUE(Sheet1!$D$4)))</f>
        <v/>
      </c>
      <c r="G102" s="41" t="str">
        <f>IF(Sheet1!B112="","",VALUE(Sheet1!B112))</f>
        <v/>
      </c>
      <c r="H102" s="41" t="str">
        <f>IF(Sheet1!J112="","",IF(VLOOKUP(Sheet1!J112,Sheet2!$A$2:$C$44,3,FALSE)&gt;=71,VLOOKUP(Sheet1!J112,Sheet2!$A$2:$C$44,2,FALSE)&amp;TEXT(Sheet1!L112,"00")&amp;TEXT(Sheet1!M112,"00"),VLOOKUP(Sheet1!J112,Sheet2!$A$2:$C$44,2,FALSE)&amp;TEXT(Sheet1!K112,"00")&amp;TEXT(Sheet1!L112,"00")&amp;IF(Sheet1!N112="手",TEXT(Sheet1!M112,"0"),TEXT(Sheet1!M112,"00"))))</f>
        <v/>
      </c>
      <c r="I102" s="41" t="str">
        <f>IF(Sheet1!O112="","",IF(VLOOKUP(Sheet1!O112,Sheet2!$A$2:$C$44,3,FALSE)&gt;=71,VLOOKUP(Sheet1!O112,Sheet2!$A$2:$C$44,2,FALSE)&amp;TEXT(Sheet1!Q112,"00")&amp;TEXT(Sheet1!R112,"00"),VLOOKUP(Sheet1!O112,Sheet2!$A$2:$C$44,2,FALSE)&amp;TEXT(Sheet1!P112,"00")&amp;TEXT(Sheet1!Q112,"00")&amp;IF(Sheet1!S112="手",TEXT(Sheet1!R112,"0"),TEXT(Sheet1!R112,"00"))))</f>
        <v/>
      </c>
      <c r="J102" s="41" t="str">
        <f>IF(Sheet1!T112="","",IF(VLOOKUP(Sheet1!T112,Sheet2!$A$2:$C$44,3,FALSE)&gt;=71,VLOOKUP(Sheet1!T112,Sheet2!$A$2:$C$44,2,FALSE)&amp;TEXT(Sheet1!V112,"00")&amp;TEXT(Sheet1!W112,"00"),VLOOKUP(Sheet1!T112,Sheet2!$A$2:$C$44,2,FALSE)&amp;TEXT(Sheet1!U112,"00")&amp;TEXT(Sheet1!V112,"00")&amp;IF(Sheet1!X112="手",TEXT(Sheet1!W112,"0"),TEXT(Sheet1!W112,"00"))))</f>
        <v/>
      </c>
    </row>
    <row r="103" spans="1:10" s="41" customFormat="1">
      <c r="A103" s="41" t="str">
        <f t="shared" si="3"/>
        <v/>
      </c>
      <c r="B103" s="41" t="str">
        <f>ASC(IF(Sheet1!C113="","",IF(LEN(Sheet1!C113)+LEN(Sheet1!D113)=2,Sheet1!C113&amp;"      "&amp;Sheet1!D113&amp;"("&amp;Sheet1!G113&amp;")",IF(LEN(Sheet1!C113)+LEN(Sheet1!D113)=3,Sheet1!C113&amp;"    "&amp;Sheet1!D113&amp;"("&amp;Sheet1!G113&amp;")",IF(LEN(Sheet1!C113)+LEN(Sheet1!D113)=4,Sheet1!C113&amp;"  "&amp;Sheet1!D113&amp;"("&amp;Sheet1!G113&amp;")",IF(LEN(Sheet1!C113)+LEN(Sheet1!D113)&gt;=5,Sheet1!C113&amp;Sheet1!D113&amp;"("&amp;Sheet1!G113&amp;")",""))))))</f>
        <v/>
      </c>
      <c r="C103" s="41" t="str">
        <f>ASC(IF(Sheet1!E113="","",Sheet1!E113&amp;" "&amp;Sheet1!F113))</f>
        <v/>
      </c>
      <c r="D103" s="41" t="str">
        <f>IF(Sheet1!H113="","",IF(Sheet1!H113="女",2,1))</f>
        <v/>
      </c>
      <c r="E103" s="41" t="str">
        <f>IF(Sheet1!I113="","",VLOOKUP(Sheet1!I113,Sheet2!$F$2:$G$50,2,FALSE))</f>
        <v/>
      </c>
      <c r="F103" s="41" t="str">
        <f>IF(B103="","",IF(Sheet1!$D$4="",Sheet1!$D$5,VALUE(Sheet1!$D$4)))</f>
        <v/>
      </c>
      <c r="G103" s="41" t="str">
        <f>IF(Sheet1!B113="","",VALUE(Sheet1!B113))</f>
        <v/>
      </c>
      <c r="H103" s="41" t="str">
        <f>IF(Sheet1!J113="","",IF(VLOOKUP(Sheet1!J113,Sheet2!$A$2:$C$44,3,FALSE)&gt;=71,VLOOKUP(Sheet1!J113,Sheet2!$A$2:$C$44,2,FALSE)&amp;TEXT(Sheet1!L113,"00")&amp;TEXT(Sheet1!M113,"00"),VLOOKUP(Sheet1!J113,Sheet2!$A$2:$C$44,2,FALSE)&amp;TEXT(Sheet1!K113,"00")&amp;TEXT(Sheet1!L113,"00")&amp;IF(Sheet1!N113="手",TEXT(Sheet1!M113,"0"),TEXT(Sheet1!M113,"00"))))</f>
        <v/>
      </c>
      <c r="I103" s="41" t="str">
        <f>IF(Sheet1!O113="","",IF(VLOOKUP(Sheet1!O113,Sheet2!$A$2:$C$44,3,FALSE)&gt;=71,VLOOKUP(Sheet1!O113,Sheet2!$A$2:$C$44,2,FALSE)&amp;TEXT(Sheet1!Q113,"00")&amp;TEXT(Sheet1!R113,"00"),VLOOKUP(Sheet1!O113,Sheet2!$A$2:$C$44,2,FALSE)&amp;TEXT(Sheet1!P113,"00")&amp;TEXT(Sheet1!Q113,"00")&amp;IF(Sheet1!S113="手",TEXT(Sheet1!R113,"0"),TEXT(Sheet1!R113,"00"))))</f>
        <v/>
      </c>
      <c r="J103" s="41" t="str">
        <f>IF(Sheet1!T113="","",IF(VLOOKUP(Sheet1!T113,Sheet2!$A$2:$C$44,3,FALSE)&gt;=71,VLOOKUP(Sheet1!T113,Sheet2!$A$2:$C$44,2,FALSE)&amp;TEXT(Sheet1!V113,"00")&amp;TEXT(Sheet1!W113,"00"),VLOOKUP(Sheet1!T113,Sheet2!$A$2:$C$44,2,FALSE)&amp;TEXT(Sheet1!U113,"00")&amp;TEXT(Sheet1!V113,"00")&amp;IF(Sheet1!X113="手",TEXT(Sheet1!W113,"0"),TEXT(Sheet1!W113,"00"))))</f>
        <v/>
      </c>
    </row>
    <row r="104" spans="1:10" s="41" customFormat="1">
      <c r="A104" s="41" t="str">
        <f t="shared" si="3"/>
        <v/>
      </c>
      <c r="B104" s="41" t="str">
        <f>ASC(IF(Sheet1!C114="","",IF(LEN(Sheet1!C114)+LEN(Sheet1!D114)=2,Sheet1!C114&amp;"      "&amp;Sheet1!D114&amp;"("&amp;Sheet1!G114&amp;")",IF(LEN(Sheet1!C114)+LEN(Sheet1!D114)=3,Sheet1!C114&amp;"    "&amp;Sheet1!D114&amp;"("&amp;Sheet1!G114&amp;")",IF(LEN(Sheet1!C114)+LEN(Sheet1!D114)=4,Sheet1!C114&amp;"  "&amp;Sheet1!D114&amp;"("&amp;Sheet1!G114&amp;")",IF(LEN(Sheet1!C114)+LEN(Sheet1!D114)&gt;=5,Sheet1!C114&amp;Sheet1!D114&amp;"("&amp;Sheet1!G114&amp;")",""))))))</f>
        <v/>
      </c>
      <c r="C104" s="41" t="str">
        <f>ASC(IF(Sheet1!E114="","",Sheet1!E114&amp;" "&amp;Sheet1!F114))</f>
        <v/>
      </c>
      <c r="D104" s="41" t="str">
        <f>IF(Sheet1!H114="","",IF(Sheet1!H114="女",2,1))</f>
        <v/>
      </c>
      <c r="E104" s="41" t="str">
        <f>IF(Sheet1!I114="","",VLOOKUP(Sheet1!I114,Sheet2!$F$2:$G$50,2,FALSE))</f>
        <v/>
      </c>
      <c r="F104" s="41" t="str">
        <f>IF(B104="","",IF(Sheet1!$D$4="",Sheet1!$D$5,VALUE(Sheet1!$D$4)))</f>
        <v/>
      </c>
      <c r="G104" s="41" t="str">
        <f>IF(Sheet1!B114="","",VALUE(Sheet1!B114))</f>
        <v/>
      </c>
      <c r="H104" s="41" t="str">
        <f>IF(Sheet1!J114="","",IF(VLOOKUP(Sheet1!J114,Sheet2!$A$2:$C$44,3,FALSE)&gt;=71,VLOOKUP(Sheet1!J114,Sheet2!$A$2:$C$44,2,FALSE)&amp;TEXT(Sheet1!L114,"00")&amp;TEXT(Sheet1!M114,"00"),VLOOKUP(Sheet1!J114,Sheet2!$A$2:$C$44,2,FALSE)&amp;TEXT(Sheet1!K114,"00")&amp;TEXT(Sheet1!L114,"00")&amp;IF(Sheet1!N114="手",TEXT(Sheet1!M114,"0"),TEXT(Sheet1!M114,"00"))))</f>
        <v/>
      </c>
      <c r="I104" s="41" t="str">
        <f>IF(Sheet1!O114="","",IF(VLOOKUP(Sheet1!O114,Sheet2!$A$2:$C$44,3,FALSE)&gt;=71,VLOOKUP(Sheet1!O114,Sheet2!$A$2:$C$44,2,FALSE)&amp;TEXT(Sheet1!Q114,"00")&amp;TEXT(Sheet1!R114,"00"),VLOOKUP(Sheet1!O114,Sheet2!$A$2:$C$44,2,FALSE)&amp;TEXT(Sheet1!P114,"00")&amp;TEXT(Sheet1!Q114,"00")&amp;IF(Sheet1!S114="手",TEXT(Sheet1!R114,"0"),TEXT(Sheet1!R114,"00"))))</f>
        <v/>
      </c>
      <c r="J104" s="41" t="str">
        <f>IF(Sheet1!T114="","",IF(VLOOKUP(Sheet1!T114,Sheet2!$A$2:$C$44,3,FALSE)&gt;=71,VLOOKUP(Sheet1!T114,Sheet2!$A$2:$C$44,2,FALSE)&amp;TEXT(Sheet1!V114,"00")&amp;TEXT(Sheet1!W114,"00"),VLOOKUP(Sheet1!T114,Sheet2!$A$2:$C$44,2,FALSE)&amp;TEXT(Sheet1!U114,"00")&amp;TEXT(Sheet1!V114,"00")&amp;IF(Sheet1!X114="手",TEXT(Sheet1!W114,"0"),TEXT(Sheet1!W114,"00"))))</f>
        <v/>
      </c>
    </row>
    <row r="105" spans="1:10" s="41" customFormat="1">
      <c r="A105" s="41" t="str">
        <f t="shared" si="3"/>
        <v/>
      </c>
      <c r="B105" s="41" t="str">
        <f>ASC(IF(Sheet1!C115="","",IF(LEN(Sheet1!C115)+LEN(Sheet1!D115)=2,Sheet1!C115&amp;"      "&amp;Sheet1!D115&amp;"("&amp;Sheet1!G115&amp;")",IF(LEN(Sheet1!C115)+LEN(Sheet1!D115)=3,Sheet1!C115&amp;"    "&amp;Sheet1!D115&amp;"("&amp;Sheet1!G115&amp;")",IF(LEN(Sheet1!C115)+LEN(Sheet1!D115)=4,Sheet1!C115&amp;"  "&amp;Sheet1!D115&amp;"("&amp;Sheet1!G115&amp;")",IF(LEN(Sheet1!C115)+LEN(Sheet1!D115)&gt;=5,Sheet1!C115&amp;Sheet1!D115&amp;"("&amp;Sheet1!G115&amp;")",""))))))</f>
        <v/>
      </c>
      <c r="C105" s="41" t="str">
        <f>ASC(IF(Sheet1!E115="","",Sheet1!E115&amp;" "&amp;Sheet1!F115))</f>
        <v/>
      </c>
      <c r="D105" s="41" t="str">
        <f>IF(Sheet1!H115="","",IF(Sheet1!H115="女",2,1))</f>
        <v/>
      </c>
      <c r="E105" s="41" t="str">
        <f>IF(Sheet1!I115="","",VLOOKUP(Sheet1!I115,Sheet2!$F$2:$G$50,2,FALSE))</f>
        <v/>
      </c>
      <c r="F105" s="41" t="str">
        <f>IF(B105="","",IF(Sheet1!$D$4="",Sheet1!$D$5,VALUE(Sheet1!$D$4)))</f>
        <v/>
      </c>
      <c r="G105" s="41" t="str">
        <f>IF(Sheet1!B115="","",VALUE(Sheet1!B115))</f>
        <v/>
      </c>
      <c r="H105" s="41" t="str">
        <f>IF(Sheet1!J115="","",IF(VLOOKUP(Sheet1!J115,Sheet2!$A$2:$C$44,3,FALSE)&gt;=71,VLOOKUP(Sheet1!J115,Sheet2!$A$2:$C$44,2,FALSE)&amp;TEXT(Sheet1!L115,"00")&amp;TEXT(Sheet1!M115,"00"),VLOOKUP(Sheet1!J115,Sheet2!$A$2:$C$44,2,FALSE)&amp;TEXT(Sheet1!K115,"00")&amp;TEXT(Sheet1!L115,"00")&amp;IF(Sheet1!N115="手",TEXT(Sheet1!M115,"0"),TEXT(Sheet1!M115,"00"))))</f>
        <v/>
      </c>
      <c r="I105" s="41" t="str">
        <f>IF(Sheet1!O115="","",IF(VLOOKUP(Sheet1!O115,Sheet2!$A$2:$C$44,3,FALSE)&gt;=71,VLOOKUP(Sheet1!O115,Sheet2!$A$2:$C$44,2,FALSE)&amp;TEXT(Sheet1!Q115,"00")&amp;TEXT(Sheet1!R115,"00"),VLOOKUP(Sheet1!O115,Sheet2!$A$2:$C$44,2,FALSE)&amp;TEXT(Sheet1!P115,"00")&amp;TEXT(Sheet1!Q115,"00")&amp;IF(Sheet1!S115="手",TEXT(Sheet1!R115,"0"),TEXT(Sheet1!R115,"00"))))</f>
        <v/>
      </c>
      <c r="J105" s="41" t="str">
        <f>IF(Sheet1!T115="","",IF(VLOOKUP(Sheet1!T115,Sheet2!$A$2:$C$44,3,FALSE)&gt;=71,VLOOKUP(Sheet1!T115,Sheet2!$A$2:$C$44,2,FALSE)&amp;TEXT(Sheet1!V115,"00")&amp;TEXT(Sheet1!W115,"00"),VLOOKUP(Sheet1!T115,Sheet2!$A$2:$C$44,2,FALSE)&amp;TEXT(Sheet1!U115,"00")&amp;TEXT(Sheet1!V115,"00")&amp;IF(Sheet1!X115="手",TEXT(Sheet1!W115,"0"),TEXT(Sheet1!W115,"00"))))</f>
        <v/>
      </c>
    </row>
    <row r="106" spans="1:10" s="41" customFormat="1">
      <c r="A106" s="41" t="str">
        <f t="shared" si="3"/>
        <v/>
      </c>
      <c r="B106" s="41" t="str">
        <f>ASC(IF(Sheet1!C116="","",IF(LEN(Sheet1!C116)+LEN(Sheet1!D116)=2,Sheet1!C116&amp;"      "&amp;Sheet1!D116&amp;"("&amp;Sheet1!G116&amp;")",IF(LEN(Sheet1!C116)+LEN(Sheet1!D116)=3,Sheet1!C116&amp;"    "&amp;Sheet1!D116&amp;"("&amp;Sheet1!G116&amp;")",IF(LEN(Sheet1!C116)+LEN(Sheet1!D116)=4,Sheet1!C116&amp;"  "&amp;Sheet1!D116&amp;"("&amp;Sheet1!G116&amp;")",IF(LEN(Sheet1!C116)+LEN(Sheet1!D116)&gt;=5,Sheet1!C116&amp;Sheet1!D116&amp;"("&amp;Sheet1!G116&amp;")",""))))))</f>
        <v/>
      </c>
      <c r="C106" s="41" t="str">
        <f>ASC(IF(Sheet1!E116="","",Sheet1!E116&amp;" "&amp;Sheet1!F116))</f>
        <v/>
      </c>
      <c r="D106" s="41" t="str">
        <f>IF(Sheet1!H116="","",IF(Sheet1!H116="女",2,1))</f>
        <v/>
      </c>
      <c r="E106" s="41" t="str">
        <f>IF(Sheet1!I116="","",VLOOKUP(Sheet1!I116,Sheet2!$F$2:$G$50,2,FALSE))</f>
        <v/>
      </c>
      <c r="F106" s="41" t="str">
        <f>IF(B106="","",IF(Sheet1!$D$4="",Sheet1!$D$5,VALUE(Sheet1!$D$4)))</f>
        <v/>
      </c>
      <c r="G106" s="41" t="str">
        <f>IF(Sheet1!B116="","",VALUE(Sheet1!B116))</f>
        <v/>
      </c>
      <c r="H106" s="41" t="str">
        <f>IF(Sheet1!J116="","",IF(VLOOKUP(Sheet1!J116,Sheet2!$A$2:$C$44,3,FALSE)&gt;=71,VLOOKUP(Sheet1!J116,Sheet2!$A$2:$C$44,2,FALSE)&amp;TEXT(Sheet1!L116,"00")&amp;TEXT(Sheet1!M116,"00"),VLOOKUP(Sheet1!J116,Sheet2!$A$2:$C$44,2,FALSE)&amp;TEXT(Sheet1!K116,"00")&amp;TEXT(Sheet1!L116,"00")&amp;IF(Sheet1!N116="手",TEXT(Sheet1!M116,"0"),TEXT(Sheet1!M116,"00"))))</f>
        <v/>
      </c>
      <c r="I106" s="41" t="str">
        <f>IF(Sheet1!O116="","",IF(VLOOKUP(Sheet1!O116,Sheet2!$A$2:$C$44,3,FALSE)&gt;=71,VLOOKUP(Sheet1!O116,Sheet2!$A$2:$C$44,2,FALSE)&amp;TEXT(Sheet1!Q116,"00")&amp;TEXT(Sheet1!R116,"00"),VLOOKUP(Sheet1!O116,Sheet2!$A$2:$C$44,2,FALSE)&amp;TEXT(Sheet1!P116,"00")&amp;TEXT(Sheet1!Q116,"00")&amp;IF(Sheet1!S116="手",TEXT(Sheet1!R116,"0"),TEXT(Sheet1!R116,"00"))))</f>
        <v/>
      </c>
      <c r="J106" s="41" t="str">
        <f>IF(Sheet1!T116="","",IF(VLOOKUP(Sheet1!T116,Sheet2!$A$2:$C$44,3,FALSE)&gt;=71,VLOOKUP(Sheet1!T116,Sheet2!$A$2:$C$44,2,FALSE)&amp;TEXT(Sheet1!V116,"00")&amp;TEXT(Sheet1!W116,"00"),VLOOKUP(Sheet1!T116,Sheet2!$A$2:$C$44,2,FALSE)&amp;TEXT(Sheet1!U116,"00")&amp;TEXT(Sheet1!V116,"00")&amp;IF(Sheet1!X116="手",TEXT(Sheet1!W116,"0"),TEXT(Sheet1!W116,"00"))))</f>
        <v/>
      </c>
    </row>
    <row r="107" spans="1:10" s="41" customFormat="1">
      <c r="A107" s="41" t="str">
        <f t="shared" si="3"/>
        <v/>
      </c>
      <c r="B107" s="41" t="str">
        <f>ASC(IF(Sheet1!C117="","",IF(LEN(Sheet1!C117)+LEN(Sheet1!D117)=2,Sheet1!C117&amp;"      "&amp;Sheet1!D117&amp;"("&amp;Sheet1!G117&amp;")",IF(LEN(Sheet1!C117)+LEN(Sheet1!D117)=3,Sheet1!C117&amp;"    "&amp;Sheet1!D117&amp;"("&amp;Sheet1!G117&amp;")",IF(LEN(Sheet1!C117)+LEN(Sheet1!D117)=4,Sheet1!C117&amp;"  "&amp;Sheet1!D117&amp;"("&amp;Sheet1!G117&amp;")",IF(LEN(Sheet1!C117)+LEN(Sheet1!D117)&gt;=5,Sheet1!C117&amp;Sheet1!D117&amp;"("&amp;Sheet1!G117&amp;")",""))))))</f>
        <v/>
      </c>
      <c r="C107" s="41" t="str">
        <f>ASC(IF(Sheet1!E117="","",Sheet1!E117&amp;" "&amp;Sheet1!F117))</f>
        <v/>
      </c>
      <c r="D107" s="41" t="str">
        <f>IF(Sheet1!H117="","",IF(Sheet1!H117="女",2,1))</f>
        <v/>
      </c>
      <c r="E107" s="41" t="str">
        <f>IF(Sheet1!I117="","",VLOOKUP(Sheet1!I117,Sheet2!$F$2:$G$50,2,FALSE))</f>
        <v/>
      </c>
      <c r="F107" s="41" t="str">
        <f>IF(B107="","",IF(Sheet1!$D$4="",Sheet1!$D$5,VALUE(Sheet1!$D$4)))</f>
        <v/>
      </c>
      <c r="G107" s="41" t="str">
        <f>IF(Sheet1!B117="","",VALUE(Sheet1!B117))</f>
        <v/>
      </c>
      <c r="H107" s="41" t="str">
        <f>IF(Sheet1!J117="","",IF(VLOOKUP(Sheet1!J117,Sheet2!$A$2:$C$44,3,FALSE)&gt;=71,VLOOKUP(Sheet1!J117,Sheet2!$A$2:$C$44,2,FALSE)&amp;TEXT(Sheet1!L117,"00")&amp;TEXT(Sheet1!M117,"00"),VLOOKUP(Sheet1!J117,Sheet2!$A$2:$C$44,2,FALSE)&amp;TEXT(Sheet1!K117,"00")&amp;TEXT(Sheet1!L117,"00")&amp;IF(Sheet1!N117="手",TEXT(Sheet1!M117,"0"),TEXT(Sheet1!M117,"00"))))</f>
        <v/>
      </c>
      <c r="I107" s="41" t="str">
        <f>IF(Sheet1!O117="","",IF(VLOOKUP(Sheet1!O117,Sheet2!$A$2:$C$44,3,FALSE)&gt;=71,VLOOKUP(Sheet1!O117,Sheet2!$A$2:$C$44,2,FALSE)&amp;TEXT(Sheet1!Q117,"00")&amp;TEXT(Sheet1!R117,"00"),VLOOKUP(Sheet1!O117,Sheet2!$A$2:$C$44,2,FALSE)&amp;TEXT(Sheet1!P117,"00")&amp;TEXT(Sheet1!Q117,"00")&amp;IF(Sheet1!S117="手",TEXT(Sheet1!R117,"0"),TEXT(Sheet1!R117,"00"))))</f>
        <v/>
      </c>
      <c r="J107" s="41" t="str">
        <f>IF(Sheet1!T117="","",IF(VLOOKUP(Sheet1!T117,Sheet2!$A$2:$C$44,3,FALSE)&gt;=71,VLOOKUP(Sheet1!T117,Sheet2!$A$2:$C$44,2,FALSE)&amp;TEXT(Sheet1!V117,"00")&amp;TEXT(Sheet1!W117,"00"),VLOOKUP(Sheet1!T117,Sheet2!$A$2:$C$44,2,FALSE)&amp;TEXT(Sheet1!U117,"00")&amp;TEXT(Sheet1!V117,"00")&amp;IF(Sheet1!X117="手",TEXT(Sheet1!W117,"0"),TEXT(Sheet1!W117,"00"))))</f>
        <v/>
      </c>
    </row>
    <row r="108" spans="1:10" s="41" customFormat="1">
      <c r="A108" s="41" t="str">
        <f t="shared" si="3"/>
        <v/>
      </c>
      <c r="B108" s="41" t="str">
        <f>ASC(IF(Sheet1!C118="","",IF(LEN(Sheet1!C118)+LEN(Sheet1!D118)=2,Sheet1!C118&amp;"      "&amp;Sheet1!D118&amp;"("&amp;Sheet1!G118&amp;")",IF(LEN(Sheet1!C118)+LEN(Sheet1!D118)=3,Sheet1!C118&amp;"    "&amp;Sheet1!D118&amp;"("&amp;Sheet1!G118&amp;")",IF(LEN(Sheet1!C118)+LEN(Sheet1!D118)=4,Sheet1!C118&amp;"  "&amp;Sheet1!D118&amp;"("&amp;Sheet1!G118&amp;")",IF(LEN(Sheet1!C118)+LEN(Sheet1!D118)&gt;=5,Sheet1!C118&amp;Sheet1!D118&amp;"("&amp;Sheet1!G118&amp;")",""))))))</f>
        <v/>
      </c>
      <c r="C108" s="41" t="str">
        <f>ASC(IF(Sheet1!E118="","",Sheet1!E118&amp;" "&amp;Sheet1!F118))</f>
        <v/>
      </c>
      <c r="D108" s="41" t="str">
        <f>IF(Sheet1!H118="","",IF(Sheet1!H118="女",2,1))</f>
        <v/>
      </c>
      <c r="E108" s="41" t="str">
        <f>IF(Sheet1!I118="","",VLOOKUP(Sheet1!I118,Sheet2!$F$2:$G$50,2,FALSE))</f>
        <v/>
      </c>
      <c r="F108" s="41" t="str">
        <f>IF(B108="","",IF(Sheet1!$D$4="",Sheet1!$D$5,VALUE(Sheet1!$D$4)))</f>
        <v/>
      </c>
      <c r="G108" s="41" t="str">
        <f>IF(Sheet1!B118="","",VALUE(Sheet1!B118))</f>
        <v/>
      </c>
      <c r="H108" s="41" t="str">
        <f>IF(Sheet1!J118="","",IF(VLOOKUP(Sheet1!J118,Sheet2!$A$2:$C$44,3,FALSE)&gt;=71,VLOOKUP(Sheet1!J118,Sheet2!$A$2:$C$44,2,FALSE)&amp;TEXT(Sheet1!L118,"00")&amp;TEXT(Sheet1!M118,"00"),VLOOKUP(Sheet1!J118,Sheet2!$A$2:$C$44,2,FALSE)&amp;TEXT(Sheet1!K118,"00")&amp;TEXT(Sheet1!L118,"00")&amp;IF(Sheet1!N118="手",TEXT(Sheet1!M118,"0"),TEXT(Sheet1!M118,"00"))))</f>
        <v/>
      </c>
      <c r="I108" s="41" t="str">
        <f>IF(Sheet1!O118="","",IF(VLOOKUP(Sheet1!O118,Sheet2!$A$2:$C$44,3,FALSE)&gt;=71,VLOOKUP(Sheet1!O118,Sheet2!$A$2:$C$44,2,FALSE)&amp;TEXT(Sheet1!Q118,"00")&amp;TEXT(Sheet1!R118,"00"),VLOOKUP(Sheet1!O118,Sheet2!$A$2:$C$44,2,FALSE)&amp;TEXT(Sheet1!P118,"00")&amp;TEXT(Sheet1!Q118,"00")&amp;IF(Sheet1!S118="手",TEXT(Sheet1!R118,"0"),TEXT(Sheet1!R118,"00"))))</f>
        <v/>
      </c>
      <c r="J108" s="41" t="str">
        <f>IF(Sheet1!T118="","",IF(VLOOKUP(Sheet1!T118,Sheet2!$A$2:$C$44,3,FALSE)&gt;=71,VLOOKUP(Sheet1!T118,Sheet2!$A$2:$C$44,2,FALSE)&amp;TEXT(Sheet1!V118,"00")&amp;TEXT(Sheet1!W118,"00"),VLOOKUP(Sheet1!T118,Sheet2!$A$2:$C$44,2,FALSE)&amp;TEXT(Sheet1!U118,"00")&amp;TEXT(Sheet1!V118,"00")&amp;IF(Sheet1!X118="手",TEXT(Sheet1!W118,"0"),TEXT(Sheet1!W118,"00"))))</f>
        <v/>
      </c>
    </row>
    <row r="109" spans="1:10" s="41" customFormat="1">
      <c r="A109" s="41" t="str">
        <f t="shared" si="3"/>
        <v/>
      </c>
      <c r="B109" s="41" t="str">
        <f>ASC(IF(Sheet1!C119="","",IF(LEN(Sheet1!C119)+LEN(Sheet1!D119)=2,Sheet1!C119&amp;"      "&amp;Sheet1!D119&amp;"("&amp;Sheet1!G119&amp;")",IF(LEN(Sheet1!C119)+LEN(Sheet1!D119)=3,Sheet1!C119&amp;"    "&amp;Sheet1!D119&amp;"("&amp;Sheet1!G119&amp;")",IF(LEN(Sheet1!C119)+LEN(Sheet1!D119)=4,Sheet1!C119&amp;"  "&amp;Sheet1!D119&amp;"("&amp;Sheet1!G119&amp;")",IF(LEN(Sheet1!C119)+LEN(Sheet1!D119)&gt;=5,Sheet1!C119&amp;Sheet1!D119&amp;"("&amp;Sheet1!G119&amp;")",""))))))</f>
        <v/>
      </c>
      <c r="C109" s="41" t="str">
        <f>ASC(IF(Sheet1!E119="","",Sheet1!E119&amp;" "&amp;Sheet1!F119))</f>
        <v/>
      </c>
      <c r="D109" s="41" t="str">
        <f>IF(Sheet1!H119="","",IF(Sheet1!H119="女",2,1))</f>
        <v/>
      </c>
      <c r="E109" s="41" t="str">
        <f>IF(Sheet1!I119="","",VLOOKUP(Sheet1!I119,Sheet2!$F$2:$G$50,2,FALSE))</f>
        <v/>
      </c>
      <c r="F109" s="41" t="str">
        <f>IF(B109="","",IF(Sheet1!$D$4="",Sheet1!$D$5,VALUE(Sheet1!$D$4)))</f>
        <v/>
      </c>
      <c r="G109" s="41" t="str">
        <f>IF(Sheet1!B119="","",VALUE(Sheet1!B119))</f>
        <v/>
      </c>
      <c r="H109" s="41" t="str">
        <f>IF(Sheet1!J119="","",IF(VLOOKUP(Sheet1!J119,Sheet2!$A$2:$C$44,3,FALSE)&gt;=71,VLOOKUP(Sheet1!J119,Sheet2!$A$2:$C$44,2,FALSE)&amp;TEXT(Sheet1!L119,"00")&amp;TEXT(Sheet1!M119,"00"),VLOOKUP(Sheet1!J119,Sheet2!$A$2:$C$44,2,FALSE)&amp;TEXT(Sheet1!K119,"00")&amp;TEXT(Sheet1!L119,"00")&amp;IF(Sheet1!N119="手",TEXT(Sheet1!M119,"0"),TEXT(Sheet1!M119,"00"))))</f>
        <v/>
      </c>
      <c r="I109" s="41" t="str">
        <f>IF(Sheet1!O119="","",IF(VLOOKUP(Sheet1!O119,Sheet2!$A$2:$C$44,3,FALSE)&gt;=71,VLOOKUP(Sheet1!O119,Sheet2!$A$2:$C$44,2,FALSE)&amp;TEXT(Sheet1!Q119,"00")&amp;TEXT(Sheet1!R119,"00"),VLOOKUP(Sheet1!O119,Sheet2!$A$2:$C$44,2,FALSE)&amp;TEXT(Sheet1!P119,"00")&amp;TEXT(Sheet1!Q119,"00")&amp;IF(Sheet1!S119="手",TEXT(Sheet1!R119,"0"),TEXT(Sheet1!R119,"00"))))</f>
        <v/>
      </c>
      <c r="J109" s="41" t="str">
        <f>IF(Sheet1!T119="","",IF(VLOOKUP(Sheet1!T119,Sheet2!$A$2:$C$44,3,FALSE)&gt;=71,VLOOKUP(Sheet1!T119,Sheet2!$A$2:$C$44,2,FALSE)&amp;TEXT(Sheet1!V119,"00")&amp;TEXT(Sheet1!W119,"00"),VLOOKUP(Sheet1!T119,Sheet2!$A$2:$C$44,2,FALSE)&amp;TEXT(Sheet1!U119,"00")&amp;TEXT(Sheet1!V119,"00")&amp;IF(Sheet1!X119="手",TEXT(Sheet1!W119,"0"),TEXT(Sheet1!W119,"00"))))</f>
        <v/>
      </c>
    </row>
    <row r="110" spans="1:10" s="41" customFormat="1">
      <c r="A110" s="41" t="str">
        <f t="shared" si="3"/>
        <v/>
      </c>
      <c r="B110" s="41" t="str">
        <f>ASC(IF(Sheet1!C120="","",IF(LEN(Sheet1!C120)+LEN(Sheet1!D120)=2,Sheet1!C120&amp;"      "&amp;Sheet1!D120&amp;"("&amp;Sheet1!G120&amp;")",IF(LEN(Sheet1!C120)+LEN(Sheet1!D120)=3,Sheet1!C120&amp;"    "&amp;Sheet1!D120&amp;"("&amp;Sheet1!G120&amp;")",IF(LEN(Sheet1!C120)+LEN(Sheet1!D120)=4,Sheet1!C120&amp;"  "&amp;Sheet1!D120&amp;"("&amp;Sheet1!G120&amp;")",IF(LEN(Sheet1!C120)+LEN(Sheet1!D120)&gt;=5,Sheet1!C120&amp;Sheet1!D120&amp;"("&amp;Sheet1!G120&amp;")",""))))))</f>
        <v/>
      </c>
      <c r="C110" s="41" t="str">
        <f>ASC(IF(Sheet1!E120="","",Sheet1!E120&amp;" "&amp;Sheet1!F120))</f>
        <v/>
      </c>
      <c r="D110" s="41" t="str">
        <f>IF(Sheet1!H120="","",IF(Sheet1!H120="女",2,1))</f>
        <v/>
      </c>
      <c r="E110" s="41" t="str">
        <f>IF(Sheet1!I120="","",VLOOKUP(Sheet1!I120,Sheet2!$F$2:$G$50,2,FALSE))</f>
        <v/>
      </c>
      <c r="F110" s="41" t="str">
        <f>IF(B110="","",IF(Sheet1!$D$4="",Sheet1!$D$5,VALUE(Sheet1!$D$4)))</f>
        <v/>
      </c>
      <c r="G110" s="41" t="str">
        <f>IF(Sheet1!B120="","",VALUE(Sheet1!B120))</f>
        <v/>
      </c>
      <c r="H110" s="41" t="str">
        <f>IF(Sheet1!J120="","",IF(VLOOKUP(Sheet1!J120,Sheet2!$A$2:$C$44,3,FALSE)&gt;=71,VLOOKUP(Sheet1!J120,Sheet2!$A$2:$C$44,2,FALSE)&amp;TEXT(Sheet1!L120,"00")&amp;TEXT(Sheet1!M120,"00"),VLOOKUP(Sheet1!J120,Sheet2!$A$2:$C$44,2,FALSE)&amp;TEXT(Sheet1!K120,"00")&amp;TEXT(Sheet1!L120,"00")&amp;IF(Sheet1!N120="手",TEXT(Sheet1!M120,"0"),TEXT(Sheet1!M120,"00"))))</f>
        <v/>
      </c>
      <c r="I110" s="41" t="str">
        <f>IF(Sheet1!O120="","",IF(VLOOKUP(Sheet1!O120,Sheet2!$A$2:$C$44,3,FALSE)&gt;=71,VLOOKUP(Sheet1!O120,Sheet2!$A$2:$C$44,2,FALSE)&amp;TEXT(Sheet1!Q120,"00")&amp;TEXT(Sheet1!R120,"00"),VLOOKUP(Sheet1!O120,Sheet2!$A$2:$C$44,2,FALSE)&amp;TEXT(Sheet1!P120,"00")&amp;TEXT(Sheet1!Q120,"00")&amp;IF(Sheet1!S120="手",TEXT(Sheet1!R120,"0"),TEXT(Sheet1!R120,"00"))))</f>
        <v/>
      </c>
      <c r="J110" s="41" t="str">
        <f>IF(Sheet1!T120="","",IF(VLOOKUP(Sheet1!T120,Sheet2!$A$2:$C$44,3,FALSE)&gt;=71,VLOOKUP(Sheet1!T120,Sheet2!$A$2:$C$44,2,FALSE)&amp;TEXT(Sheet1!V120,"00")&amp;TEXT(Sheet1!W120,"00"),VLOOKUP(Sheet1!T120,Sheet2!$A$2:$C$44,2,FALSE)&amp;TEXT(Sheet1!U120,"00")&amp;TEXT(Sheet1!V120,"00")&amp;IF(Sheet1!X120="手",TEXT(Sheet1!W120,"0"),TEXT(Sheet1!W120,"00"))))</f>
        <v/>
      </c>
    </row>
    <row r="111" spans="1:10" s="41" customFormat="1">
      <c r="A111" s="41" t="str">
        <f t="shared" si="3"/>
        <v/>
      </c>
      <c r="B111" s="41" t="str">
        <f>ASC(IF(Sheet1!C121="","",IF(LEN(Sheet1!C121)+LEN(Sheet1!D121)=2,Sheet1!C121&amp;"      "&amp;Sheet1!D121&amp;"("&amp;Sheet1!G121&amp;")",IF(LEN(Sheet1!C121)+LEN(Sheet1!D121)=3,Sheet1!C121&amp;"    "&amp;Sheet1!D121&amp;"("&amp;Sheet1!G121&amp;")",IF(LEN(Sheet1!C121)+LEN(Sheet1!D121)=4,Sheet1!C121&amp;"  "&amp;Sheet1!D121&amp;"("&amp;Sheet1!G121&amp;")",IF(LEN(Sheet1!C121)+LEN(Sheet1!D121)&gt;=5,Sheet1!C121&amp;Sheet1!D121&amp;"("&amp;Sheet1!G121&amp;")",""))))))</f>
        <v/>
      </c>
      <c r="C111" s="41" t="str">
        <f>ASC(IF(Sheet1!E121="","",Sheet1!E121&amp;" "&amp;Sheet1!F121))</f>
        <v/>
      </c>
      <c r="D111" s="41" t="str">
        <f>IF(Sheet1!H121="","",IF(Sheet1!H121="女",2,1))</f>
        <v/>
      </c>
      <c r="E111" s="41" t="str">
        <f>IF(Sheet1!I121="","",VLOOKUP(Sheet1!I121,Sheet2!$F$2:$G$50,2,FALSE))</f>
        <v/>
      </c>
      <c r="F111" s="41" t="str">
        <f>IF(B111="","",IF(Sheet1!$D$4="",Sheet1!$D$5,VALUE(Sheet1!$D$4)))</f>
        <v/>
      </c>
      <c r="G111" s="41" t="str">
        <f>IF(Sheet1!B121="","",VALUE(Sheet1!B121))</f>
        <v/>
      </c>
      <c r="H111" s="41" t="str">
        <f>IF(Sheet1!J121="","",IF(VLOOKUP(Sheet1!J121,Sheet2!$A$2:$C$44,3,FALSE)&gt;=71,VLOOKUP(Sheet1!J121,Sheet2!$A$2:$C$44,2,FALSE)&amp;TEXT(Sheet1!L121,"00")&amp;TEXT(Sheet1!M121,"00"),VLOOKUP(Sheet1!J121,Sheet2!$A$2:$C$44,2,FALSE)&amp;TEXT(Sheet1!K121,"00")&amp;TEXT(Sheet1!L121,"00")&amp;IF(Sheet1!N121="手",TEXT(Sheet1!M121,"0"),TEXT(Sheet1!M121,"00"))))</f>
        <v/>
      </c>
      <c r="I111" s="41" t="str">
        <f>IF(Sheet1!O121="","",IF(VLOOKUP(Sheet1!O121,Sheet2!$A$2:$C$44,3,FALSE)&gt;=71,VLOOKUP(Sheet1!O121,Sheet2!$A$2:$C$44,2,FALSE)&amp;TEXT(Sheet1!Q121,"00")&amp;TEXT(Sheet1!R121,"00"),VLOOKUP(Sheet1!O121,Sheet2!$A$2:$C$44,2,FALSE)&amp;TEXT(Sheet1!P121,"00")&amp;TEXT(Sheet1!Q121,"00")&amp;IF(Sheet1!S121="手",TEXT(Sheet1!R121,"0"),TEXT(Sheet1!R121,"00"))))</f>
        <v/>
      </c>
      <c r="J111" s="41" t="str">
        <f>IF(Sheet1!T121="","",IF(VLOOKUP(Sheet1!T121,Sheet2!$A$2:$C$44,3,FALSE)&gt;=71,VLOOKUP(Sheet1!T121,Sheet2!$A$2:$C$44,2,FALSE)&amp;TEXT(Sheet1!V121,"00")&amp;TEXT(Sheet1!W121,"00"),VLOOKUP(Sheet1!T121,Sheet2!$A$2:$C$44,2,FALSE)&amp;TEXT(Sheet1!U121,"00")&amp;TEXT(Sheet1!V121,"00")&amp;IF(Sheet1!X121="手",TEXT(Sheet1!W121,"0"),TEXT(Sheet1!W121,"00"))))</f>
        <v/>
      </c>
    </row>
    <row r="112" spans="1:10" s="41" customFormat="1">
      <c r="A112" s="41" t="str">
        <f t="shared" si="3"/>
        <v/>
      </c>
      <c r="B112" s="41" t="str">
        <f>ASC(IF(Sheet1!C122="","",IF(LEN(Sheet1!C122)+LEN(Sheet1!D122)=2,Sheet1!C122&amp;"      "&amp;Sheet1!D122&amp;"("&amp;Sheet1!G122&amp;")",IF(LEN(Sheet1!C122)+LEN(Sheet1!D122)=3,Sheet1!C122&amp;"    "&amp;Sheet1!D122&amp;"("&amp;Sheet1!G122&amp;")",IF(LEN(Sheet1!C122)+LEN(Sheet1!D122)=4,Sheet1!C122&amp;"  "&amp;Sheet1!D122&amp;"("&amp;Sheet1!G122&amp;")",IF(LEN(Sheet1!C122)+LEN(Sheet1!D122)&gt;=5,Sheet1!C122&amp;Sheet1!D122&amp;"("&amp;Sheet1!G122&amp;")",""))))))</f>
        <v/>
      </c>
      <c r="C112" s="41" t="str">
        <f>ASC(IF(Sheet1!E122="","",Sheet1!E122&amp;" "&amp;Sheet1!F122))</f>
        <v/>
      </c>
      <c r="D112" s="41" t="str">
        <f>IF(Sheet1!H122="","",IF(Sheet1!H122="女",2,1))</f>
        <v/>
      </c>
      <c r="E112" s="41" t="str">
        <f>IF(Sheet1!I122="","",VLOOKUP(Sheet1!I122,Sheet2!$F$2:$G$50,2,FALSE))</f>
        <v/>
      </c>
      <c r="F112" s="41" t="str">
        <f>IF(B112="","",IF(Sheet1!$D$4="",Sheet1!$D$5,VALUE(Sheet1!$D$4)))</f>
        <v/>
      </c>
      <c r="G112" s="41" t="str">
        <f>IF(Sheet1!B122="","",VALUE(Sheet1!B122))</f>
        <v/>
      </c>
      <c r="H112" s="41" t="str">
        <f>IF(Sheet1!J122="","",IF(VLOOKUP(Sheet1!J122,Sheet2!$A$2:$C$44,3,FALSE)&gt;=71,VLOOKUP(Sheet1!J122,Sheet2!$A$2:$C$44,2,FALSE)&amp;TEXT(Sheet1!L122,"00")&amp;TEXT(Sheet1!M122,"00"),VLOOKUP(Sheet1!J122,Sheet2!$A$2:$C$44,2,FALSE)&amp;TEXT(Sheet1!K122,"00")&amp;TEXT(Sheet1!L122,"00")&amp;IF(Sheet1!N122="手",TEXT(Sheet1!M122,"0"),TEXT(Sheet1!M122,"00"))))</f>
        <v/>
      </c>
      <c r="I112" s="41" t="str">
        <f>IF(Sheet1!O122="","",IF(VLOOKUP(Sheet1!O122,Sheet2!$A$2:$C$44,3,FALSE)&gt;=71,VLOOKUP(Sheet1!O122,Sheet2!$A$2:$C$44,2,FALSE)&amp;TEXT(Sheet1!Q122,"00")&amp;TEXT(Sheet1!R122,"00"),VLOOKUP(Sheet1!O122,Sheet2!$A$2:$C$44,2,FALSE)&amp;TEXT(Sheet1!P122,"00")&amp;TEXT(Sheet1!Q122,"00")&amp;IF(Sheet1!S122="手",TEXT(Sheet1!R122,"0"),TEXT(Sheet1!R122,"00"))))</f>
        <v/>
      </c>
      <c r="J112" s="41" t="str">
        <f>IF(Sheet1!T122="","",IF(VLOOKUP(Sheet1!T122,Sheet2!$A$2:$C$44,3,FALSE)&gt;=71,VLOOKUP(Sheet1!T122,Sheet2!$A$2:$C$44,2,FALSE)&amp;TEXT(Sheet1!V122,"00")&amp;TEXT(Sheet1!W122,"00"),VLOOKUP(Sheet1!T122,Sheet2!$A$2:$C$44,2,FALSE)&amp;TEXT(Sheet1!U122,"00")&amp;TEXT(Sheet1!V122,"00")&amp;IF(Sheet1!X122="手",TEXT(Sheet1!W122,"0"),TEXT(Sheet1!W122,"00"))))</f>
        <v/>
      </c>
    </row>
    <row r="113" spans="1:10" s="41" customFormat="1">
      <c r="A113" s="41" t="str">
        <f t="shared" si="3"/>
        <v/>
      </c>
      <c r="B113" s="41" t="str">
        <f>ASC(IF(Sheet1!C123="","",IF(LEN(Sheet1!C123)+LEN(Sheet1!D123)=2,Sheet1!C123&amp;"      "&amp;Sheet1!D123&amp;"("&amp;Sheet1!G123&amp;")",IF(LEN(Sheet1!C123)+LEN(Sheet1!D123)=3,Sheet1!C123&amp;"    "&amp;Sheet1!D123&amp;"("&amp;Sheet1!G123&amp;")",IF(LEN(Sheet1!C123)+LEN(Sheet1!D123)=4,Sheet1!C123&amp;"  "&amp;Sheet1!D123&amp;"("&amp;Sheet1!G123&amp;")",IF(LEN(Sheet1!C123)+LEN(Sheet1!D123)&gt;=5,Sheet1!C123&amp;Sheet1!D123&amp;"("&amp;Sheet1!G123&amp;")",""))))))</f>
        <v/>
      </c>
      <c r="C113" s="41" t="str">
        <f>ASC(IF(Sheet1!E123="","",Sheet1!E123&amp;" "&amp;Sheet1!F123))</f>
        <v/>
      </c>
      <c r="D113" s="41" t="str">
        <f>IF(Sheet1!H123="","",IF(Sheet1!H123="女",2,1))</f>
        <v/>
      </c>
      <c r="E113" s="41" t="str">
        <f>IF(Sheet1!I123="","",VLOOKUP(Sheet1!I123,Sheet2!$F$2:$G$50,2,FALSE))</f>
        <v/>
      </c>
      <c r="F113" s="41" t="str">
        <f>IF(B113="","",IF(Sheet1!$D$4="",Sheet1!$D$5,VALUE(Sheet1!$D$4)))</f>
        <v/>
      </c>
      <c r="G113" s="41" t="str">
        <f>IF(Sheet1!B123="","",VALUE(Sheet1!B123))</f>
        <v/>
      </c>
      <c r="H113" s="41" t="str">
        <f>IF(Sheet1!J123="","",IF(VLOOKUP(Sheet1!J123,Sheet2!$A$2:$C$44,3,FALSE)&gt;=71,VLOOKUP(Sheet1!J123,Sheet2!$A$2:$C$44,2,FALSE)&amp;TEXT(Sheet1!L123,"00")&amp;TEXT(Sheet1!M123,"00"),VLOOKUP(Sheet1!J123,Sheet2!$A$2:$C$44,2,FALSE)&amp;TEXT(Sheet1!K123,"00")&amp;TEXT(Sheet1!L123,"00")&amp;IF(Sheet1!N123="手",TEXT(Sheet1!M123,"0"),TEXT(Sheet1!M123,"00"))))</f>
        <v/>
      </c>
      <c r="I113" s="41" t="str">
        <f>IF(Sheet1!O123="","",IF(VLOOKUP(Sheet1!O123,Sheet2!$A$2:$C$44,3,FALSE)&gt;=71,VLOOKUP(Sheet1!O123,Sheet2!$A$2:$C$44,2,FALSE)&amp;TEXT(Sheet1!Q123,"00")&amp;TEXT(Sheet1!R123,"00"),VLOOKUP(Sheet1!O123,Sheet2!$A$2:$C$44,2,FALSE)&amp;TEXT(Sheet1!P123,"00")&amp;TEXT(Sheet1!Q123,"00")&amp;IF(Sheet1!S123="手",TEXT(Sheet1!R123,"0"),TEXT(Sheet1!R123,"00"))))</f>
        <v/>
      </c>
      <c r="J113" s="41" t="str">
        <f>IF(Sheet1!T123="","",IF(VLOOKUP(Sheet1!T123,Sheet2!$A$2:$C$44,3,FALSE)&gt;=71,VLOOKUP(Sheet1!T123,Sheet2!$A$2:$C$44,2,FALSE)&amp;TEXT(Sheet1!V123,"00")&amp;TEXT(Sheet1!W123,"00"),VLOOKUP(Sheet1!T123,Sheet2!$A$2:$C$44,2,FALSE)&amp;TEXT(Sheet1!U123,"00")&amp;TEXT(Sheet1!V123,"00")&amp;IF(Sheet1!X123="手",TEXT(Sheet1!W123,"0"),TEXT(Sheet1!W123,"00"))))</f>
        <v/>
      </c>
    </row>
    <row r="114" spans="1:10" s="41" customFormat="1">
      <c r="A114" s="41" t="str">
        <f t="shared" si="3"/>
        <v/>
      </c>
      <c r="B114" s="41" t="str">
        <f>ASC(IF(Sheet1!C124="","",IF(LEN(Sheet1!C124)+LEN(Sheet1!D124)=2,Sheet1!C124&amp;"      "&amp;Sheet1!D124&amp;"("&amp;Sheet1!G124&amp;")",IF(LEN(Sheet1!C124)+LEN(Sheet1!D124)=3,Sheet1!C124&amp;"    "&amp;Sheet1!D124&amp;"("&amp;Sheet1!G124&amp;")",IF(LEN(Sheet1!C124)+LEN(Sheet1!D124)=4,Sheet1!C124&amp;"  "&amp;Sheet1!D124&amp;"("&amp;Sheet1!G124&amp;")",IF(LEN(Sheet1!C124)+LEN(Sheet1!D124)&gt;=5,Sheet1!C124&amp;Sheet1!D124&amp;"("&amp;Sheet1!G124&amp;")",""))))))</f>
        <v/>
      </c>
      <c r="C114" s="41" t="str">
        <f>ASC(IF(Sheet1!E124="","",Sheet1!E124&amp;" "&amp;Sheet1!F124))</f>
        <v/>
      </c>
      <c r="D114" s="41" t="str">
        <f>IF(Sheet1!H124="","",IF(Sheet1!H124="女",2,1))</f>
        <v/>
      </c>
      <c r="E114" s="41" t="str">
        <f>IF(Sheet1!I124="","",VLOOKUP(Sheet1!I124,Sheet2!$F$2:$G$50,2,FALSE))</f>
        <v/>
      </c>
      <c r="F114" s="41" t="str">
        <f>IF(B114="","",IF(Sheet1!$D$4="",Sheet1!$D$5,VALUE(Sheet1!$D$4)))</f>
        <v/>
      </c>
      <c r="G114" s="41" t="str">
        <f>IF(Sheet1!B124="","",VALUE(Sheet1!B124))</f>
        <v/>
      </c>
      <c r="H114" s="41" t="str">
        <f>IF(Sheet1!J124="","",IF(VLOOKUP(Sheet1!J124,Sheet2!$A$2:$C$44,3,FALSE)&gt;=71,VLOOKUP(Sheet1!J124,Sheet2!$A$2:$C$44,2,FALSE)&amp;TEXT(Sheet1!L124,"00")&amp;TEXT(Sheet1!M124,"00"),VLOOKUP(Sheet1!J124,Sheet2!$A$2:$C$44,2,FALSE)&amp;TEXT(Sheet1!K124,"00")&amp;TEXT(Sheet1!L124,"00")&amp;IF(Sheet1!N124="手",TEXT(Sheet1!M124,"0"),TEXT(Sheet1!M124,"00"))))</f>
        <v/>
      </c>
      <c r="I114" s="41" t="str">
        <f>IF(Sheet1!O124="","",IF(VLOOKUP(Sheet1!O124,Sheet2!$A$2:$C$44,3,FALSE)&gt;=71,VLOOKUP(Sheet1!O124,Sheet2!$A$2:$C$44,2,FALSE)&amp;TEXT(Sheet1!Q124,"00")&amp;TEXT(Sheet1!R124,"00"),VLOOKUP(Sheet1!O124,Sheet2!$A$2:$C$44,2,FALSE)&amp;TEXT(Sheet1!P124,"00")&amp;TEXT(Sheet1!Q124,"00")&amp;IF(Sheet1!S124="手",TEXT(Sheet1!R124,"0"),TEXT(Sheet1!R124,"00"))))</f>
        <v/>
      </c>
      <c r="J114" s="41" t="str">
        <f>IF(Sheet1!T124="","",IF(VLOOKUP(Sheet1!T124,Sheet2!$A$2:$C$44,3,FALSE)&gt;=71,VLOOKUP(Sheet1!T124,Sheet2!$A$2:$C$44,2,FALSE)&amp;TEXT(Sheet1!V124,"00")&amp;TEXT(Sheet1!W124,"00"),VLOOKUP(Sheet1!T124,Sheet2!$A$2:$C$44,2,FALSE)&amp;TEXT(Sheet1!U124,"00")&amp;TEXT(Sheet1!V124,"00")&amp;IF(Sheet1!X124="手",TEXT(Sheet1!W124,"0"),TEXT(Sheet1!W124,"00"))))</f>
        <v/>
      </c>
    </row>
    <row r="115" spans="1:10" s="41" customFormat="1">
      <c r="A115" s="41" t="str">
        <f t="shared" si="3"/>
        <v/>
      </c>
      <c r="B115" s="41" t="str">
        <f>ASC(IF(Sheet1!C125="","",IF(LEN(Sheet1!C125)+LEN(Sheet1!D125)=2,Sheet1!C125&amp;"      "&amp;Sheet1!D125&amp;"("&amp;Sheet1!G125&amp;")",IF(LEN(Sheet1!C125)+LEN(Sheet1!D125)=3,Sheet1!C125&amp;"    "&amp;Sheet1!D125&amp;"("&amp;Sheet1!G125&amp;")",IF(LEN(Sheet1!C125)+LEN(Sheet1!D125)=4,Sheet1!C125&amp;"  "&amp;Sheet1!D125&amp;"("&amp;Sheet1!G125&amp;")",IF(LEN(Sheet1!C125)+LEN(Sheet1!D125)&gt;=5,Sheet1!C125&amp;Sheet1!D125&amp;"("&amp;Sheet1!G125&amp;")",""))))))</f>
        <v/>
      </c>
      <c r="C115" s="41" t="str">
        <f>ASC(IF(Sheet1!E125="","",Sheet1!E125&amp;" "&amp;Sheet1!F125))</f>
        <v/>
      </c>
      <c r="D115" s="41" t="str">
        <f>IF(Sheet1!H125="","",IF(Sheet1!H125="女",2,1))</f>
        <v/>
      </c>
      <c r="E115" s="41" t="str">
        <f>IF(Sheet1!I125="","",VLOOKUP(Sheet1!I125,Sheet2!$F$2:$G$50,2,FALSE))</f>
        <v/>
      </c>
      <c r="F115" s="41" t="str">
        <f>IF(B115="","",IF(Sheet1!$D$4="",Sheet1!$D$5,VALUE(Sheet1!$D$4)))</f>
        <v/>
      </c>
      <c r="G115" s="41" t="str">
        <f>IF(Sheet1!B125="","",VALUE(Sheet1!B125))</f>
        <v/>
      </c>
      <c r="H115" s="41" t="str">
        <f>IF(Sheet1!J125="","",IF(VLOOKUP(Sheet1!J125,Sheet2!$A$2:$C$44,3,FALSE)&gt;=71,VLOOKUP(Sheet1!J125,Sheet2!$A$2:$C$44,2,FALSE)&amp;TEXT(Sheet1!L125,"00")&amp;TEXT(Sheet1!M125,"00"),VLOOKUP(Sheet1!J125,Sheet2!$A$2:$C$44,2,FALSE)&amp;TEXT(Sheet1!K125,"00")&amp;TEXT(Sheet1!L125,"00")&amp;IF(Sheet1!N125="手",TEXT(Sheet1!M125,"0"),TEXT(Sheet1!M125,"00"))))</f>
        <v/>
      </c>
      <c r="I115" s="41" t="str">
        <f>IF(Sheet1!O125="","",IF(VLOOKUP(Sheet1!O125,Sheet2!$A$2:$C$44,3,FALSE)&gt;=71,VLOOKUP(Sheet1!O125,Sheet2!$A$2:$C$44,2,FALSE)&amp;TEXT(Sheet1!Q125,"00")&amp;TEXT(Sheet1!R125,"00"),VLOOKUP(Sheet1!O125,Sheet2!$A$2:$C$44,2,FALSE)&amp;TEXT(Sheet1!P125,"00")&amp;TEXT(Sheet1!Q125,"00")&amp;IF(Sheet1!S125="手",TEXT(Sheet1!R125,"0"),TEXT(Sheet1!R125,"00"))))</f>
        <v/>
      </c>
      <c r="J115" s="41" t="str">
        <f>IF(Sheet1!T125="","",IF(VLOOKUP(Sheet1!T125,Sheet2!$A$2:$C$44,3,FALSE)&gt;=71,VLOOKUP(Sheet1!T125,Sheet2!$A$2:$C$44,2,FALSE)&amp;TEXT(Sheet1!V125,"00")&amp;TEXT(Sheet1!W125,"00"),VLOOKUP(Sheet1!T125,Sheet2!$A$2:$C$44,2,FALSE)&amp;TEXT(Sheet1!U125,"00")&amp;TEXT(Sheet1!V125,"00")&amp;IF(Sheet1!X125="手",TEXT(Sheet1!W125,"0"),TEXT(Sheet1!W125,"00"))))</f>
        <v/>
      </c>
    </row>
    <row r="116" spans="1:10" s="41" customFormat="1">
      <c r="A116" s="41" t="str">
        <f t="shared" si="3"/>
        <v/>
      </c>
      <c r="B116" s="41" t="str">
        <f>ASC(IF(Sheet1!C126="","",IF(LEN(Sheet1!C126)+LEN(Sheet1!D126)=2,Sheet1!C126&amp;"      "&amp;Sheet1!D126&amp;"("&amp;Sheet1!G126&amp;")",IF(LEN(Sheet1!C126)+LEN(Sheet1!D126)=3,Sheet1!C126&amp;"    "&amp;Sheet1!D126&amp;"("&amp;Sheet1!G126&amp;")",IF(LEN(Sheet1!C126)+LEN(Sheet1!D126)=4,Sheet1!C126&amp;"  "&amp;Sheet1!D126&amp;"("&amp;Sheet1!G126&amp;")",IF(LEN(Sheet1!C126)+LEN(Sheet1!D126)&gt;=5,Sheet1!C126&amp;Sheet1!D126&amp;"("&amp;Sheet1!G126&amp;")",""))))))</f>
        <v/>
      </c>
      <c r="C116" s="41" t="str">
        <f>ASC(IF(Sheet1!E126="","",Sheet1!E126&amp;" "&amp;Sheet1!F126))</f>
        <v/>
      </c>
      <c r="D116" s="41" t="str">
        <f>IF(Sheet1!H126="","",IF(Sheet1!H126="女",2,1))</f>
        <v/>
      </c>
      <c r="E116" s="41" t="str">
        <f>IF(Sheet1!I126="","",VLOOKUP(Sheet1!I126,Sheet2!$F$2:$G$50,2,FALSE))</f>
        <v/>
      </c>
      <c r="F116" s="41" t="str">
        <f>IF(B116="","",IF(Sheet1!$D$4="",Sheet1!$D$5,VALUE(Sheet1!$D$4)))</f>
        <v/>
      </c>
      <c r="G116" s="41" t="str">
        <f>IF(Sheet1!B126="","",VALUE(Sheet1!B126))</f>
        <v/>
      </c>
      <c r="H116" s="41" t="str">
        <f>IF(Sheet1!J126="","",IF(VLOOKUP(Sheet1!J126,Sheet2!$A$2:$C$44,3,FALSE)&gt;=71,VLOOKUP(Sheet1!J126,Sheet2!$A$2:$C$44,2,FALSE)&amp;TEXT(Sheet1!L126,"00")&amp;TEXT(Sheet1!M126,"00"),VLOOKUP(Sheet1!J126,Sheet2!$A$2:$C$44,2,FALSE)&amp;TEXT(Sheet1!K126,"00")&amp;TEXT(Sheet1!L126,"00")&amp;IF(Sheet1!N126="手",TEXT(Sheet1!M126,"0"),TEXT(Sheet1!M126,"00"))))</f>
        <v/>
      </c>
      <c r="I116" s="41" t="str">
        <f>IF(Sheet1!O126="","",IF(VLOOKUP(Sheet1!O126,Sheet2!$A$2:$C$44,3,FALSE)&gt;=71,VLOOKUP(Sheet1!O126,Sheet2!$A$2:$C$44,2,FALSE)&amp;TEXT(Sheet1!Q126,"00")&amp;TEXT(Sheet1!R126,"00"),VLOOKUP(Sheet1!O126,Sheet2!$A$2:$C$44,2,FALSE)&amp;TEXT(Sheet1!P126,"00")&amp;TEXT(Sheet1!Q126,"00")&amp;IF(Sheet1!S126="手",TEXT(Sheet1!R126,"0"),TEXT(Sheet1!R126,"00"))))</f>
        <v/>
      </c>
      <c r="J116" s="41" t="str">
        <f>IF(Sheet1!T126="","",IF(VLOOKUP(Sheet1!T126,Sheet2!$A$2:$C$44,3,FALSE)&gt;=71,VLOOKUP(Sheet1!T126,Sheet2!$A$2:$C$44,2,FALSE)&amp;TEXT(Sheet1!V126,"00")&amp;TEXT(Sheet1!W126,"00"),VLOOKUP(Sheet1!T126,Sheet2!$A$2:$C$44,2,FALSE)&amp;TEXT(Sheet1!U126,"00")&amp;TEXT(Sheet1!V126,"00")&amp;IF(Sheet1!X126="手",TEXT(Sheet1!W126,"0"),TEXT(Sheet1!W126,"00"))))</f>
        <v/>
      </c>
    </row>
    <row r="117" spans="1:10" s="41" customFormat="1">
      <c r="A117" s="41" t="str">
        <f t="shared" si="3"/>
        <v/>
      </c>
      <c r="B117" s="41" t="str">
        <f>ASC(IF(Sheet1!C127="","",IF(LEN(Sheet1!C127)+LEN(Sheet1!D127)=2,Sheet1!C127&amp;"      "&amp;Sheet1!D127&amp;"("&amp;Sheet1!G127&amp;")",IF(LEN(Sheet1!C127)+LEN(Sheet1!D127)=3,Sheet1!C127&amp;"    "&amp;Sheet1!D127&amp;"("&amp;Sheet1!G127&amp;")",IF(LEN(Sheet1!C127)+LEN(Sheet1!D127)=4,Sheet1!C127&amp;"  "&amp;Sheet1!D127&amp;"("&amp;Sheet1!G127&amp;")",IF(LEN(Sheet1!C127)+LEN(Sheet1!D127)&gt;=5,Sheet1!C127&amp;Sheet1!D127&amp;"("&amp;Sheet1!G127&amp;")",""))))))</f>
        <v/>
      </c>
      <c r="C117" s="41" t="str">
        <f>ASC(IF(Sheet1!E127="","",Sheet1!E127&amp;" "&amp;Sheet1!F127))</f>
        <v/>
      </c>
      <c r="D117" s="41" t="str">
        <f>IF(Sheet1!H127="","",IF(Sheet1!H127="女",2,1))</f>
        <v/>
      </c>
      <c r="E117" s="41" t="str">
        <f>IF(Sheet1!I127="","",VLOOKUP(Sheet1!I127,Sheet2!$F$2:$G$50,2,FALSE))</f>
        <v/>
      </c>
      <c r="F117" s="41" t="str">
        <f>IF(B117="","",IF(Sheet1!$D$4="",Sheet1!$D$5,VALUE(Sheet1!$D$4)))</f>
        <v/>
      </c>
      <c r="G117" s="41" t="str">
        <f>IF(Sheet1!B127="","",VALUE(Sheet1!B127))</f>
        <v/>
      </c>
      <c r="H117" s="41" t="str">
        <f>IF(Sheet1!J127="","",IF(VLOOKUP(Sheet1!J127,Sheet2!$A$2:$C$44,3,FALSE)&gt;=71,VLOOKUP(Sheet1!J127,Sheet2!$A$2:$C$44,2,FALSE)&amp;TEXT(Sheet1!L127,"00")&amp;TEXT(Sheet1!M127,"00"),VLOOKUP(Sheet1!J127,Sheet2!$A$2:$C$44,2,FALSE)&amp;TEXT(Sheet1!K127,"00")&amp;TEXT(Sheet1!L127,"00")&amp;IF(Sheet1!N127="手",TEXT(Sheet1!M127,"0"),TEXT(Sheet1!M127,"00"))))</f>
        <v/>
      </c>
      <c r="I117" s="41" t="str">
        <f>IF(Sheet1!O127="","",IF(VLOOKUP(Sheet1!O127,Sheet2!$A$2:$C$44,3,FALSE)&gt;=71,VLOOKUP(Sheet1!O127,Sheet2!$A$2:$C$44,2,FALSE)&amp;TEXT(Sheet1!Q127,"00")&amp;TEXT(Sheet1!R127,"00"),VLOOKUP(Sheet1!O127,Sheet2!$A$2:$C$44,2,FALSE)&amp;TEXT(Sheet1!P127,"00")&amp;TEXT(Sheet1!Q127,"00")&amp;IF(Sheet1!S127="手",TEXT(Sheet1!R127,"0"),TEXT(Sheet1!R127,"00"))))</f>
        <v/>
      </c>
      <c r="J117" s="41" t="str">
        <f>IF(Sheet1!T127="","",IF(VLOOKUP(Sheet1!T127,Sheet2!$A$2:$C$44,3,FALSE)&gt;=71,VLOOKUP(Sheet1!T127,Sheet2!$A$2:$C$44,2,FALSE)&amp;TEXT(Sheet1!V127,"00")&amp;TEXT(Sheet1!W127,"00"),VLOOKUP(Sheet1!T127,Sheet2!$A$2:$C$44,2,FALSE)&amp;TEXT(Sheet1!U127,"00")&amp;TEXT(Sheet1!V127,"00")&amp;IF(Sheet1!X127="手",TEXT(Sheet1!W127,"0"),TEXT(Sheet1!W127,"00"))))</f>
        <v/>
      </c>
    </row>
    <row r="118" spans="1:10" s="41" customFormat="1">
      <c r="A118" s="41" t="str">
        <f t="shared" si="3"/>
        <v/>
      </c>
      <c r="B118" s="41" t="str">
        <f>ASC(IF(Sheet1!C128="","",IF(LEN(Sheet1!C128)+LEN(Sheet1!D128)=2,Sheet1!C128&amp;"      "&amp;Sheet1!D128&amp;"("&amp;Sheet1!G128&amp;")",IF(LEN(Sheet1!C128)+LEN(Sheet1!D128)=3,Sheet1!C128&amp;"    "&amp;Sheet1!D128&amp;"("&amp;Sheet1!G128&amp;")",IF(LEN(Sheet1!C128)+LEN(Sheet1!D128)=4,Sheet1!C128&amp;"  "&amp;Sheet1!D128&amp;"("&amp;Sheet1!G128&amp;")",IF(LEN(Sheet1!C128)+LEN(Sheet1!D128)&gt;=5,Sheet1!C128&amp;Sheet1!D128&amp;"("&amp;Sheet1!G128&amp;")",""))))))</f>
        <v/>
      </c>
      <c r="C118" s="41" t="str">
        <f>ASC(IF(Sheet1!E128="","",Sheet1!E128&amp;" "&amp;Sheet1!F128))</f>
        <v/>
      </c>
      <c r="D118" s="41" t="str">
        <f>IF(Sheet1!H128="","",IF(Sheet1!H128="女",2,1))</f>
        <v/>
      </c>
      <c r="E118" s="41" t="str">
        <f>IF(Sheet1!I128="","",VLOOKUP(Sheet1!I128,Sheet2!$F$2:$G$50,2,FALSE))</f>
        <v/>
      </c>
      <c r="F118" s="41" t="str">
        <f>IF(B118="","",IF(Sheet1!$D$4="",Sheet1!$D$5,VALUE(Sheet1!$D$4)))</f>
        <v/>
      </c>
      <c r="G118" s="41" t="str">
        <f>IF(Sheet1!B128="","",VALUE(Sheet1!B128))</f>
        <v/>
      </c>
      <c r="H118" s="41" t="str">
        <f>IF(Sheet1!J128="","",IF(VLOOKUP(Sheet1!J128,Sheet2!$A$2:$C$44,3,FALSE)&gt;=71,VLOOKUP(Sheet1!J128,Sheet2!$A$2:$C$44,2,FALSE)&amp;TEXT(Sheet1!L128,"00")&amp;TEXT(Sheet1!M128,"00"),VLOOKUP(Sheet1!J128,Sheet2!$A$2:$C$44,2,FALSE)&amp;TEXT(Sheet1!K128,"00")&amp;TEXT(Sheet1!L128,"00")&amp;IF(Sheet1!N128="手",TEXT(Sheet1!M128,"0"),TEXT(Sheet1!M128,"00"))))</f>
        <v/>
      </c>
      <c r="I118" s="41" t="str">
        <f>IF(Sheet1!O128="","",IF(VLOOKUP(Sheet1!O128,Sheet2!$A$2:$C$44,3,FALSE)&gt;=71,VLOOKUP(Sheet1!O128,Sheet2!$A$2:$C$44,2,FALSE)&amp;TEXT(Sheet1!Q128,"00")&amp;TEXT(Sheet1!R128,"00"),VLOOKUP(Sheet1!O128,Sheet2!$A$2:$C$44,2,FALSE)&amp;TEXT(Sheet1!P128,"00")&amp;TEXT(Sheet1!Q128,"00")&amp;IF(Sheet1!S128="手",TEXT(Sheet1!R128,"0"),TEXT(Sheet1!R128,"00"))))</f>
        <v/>
      </c>
      <c r="J118" s="41" t="str">
        <f>IF(Sheet1!T128="","",IF(VLOOKUP(Sheet1!T128,Sheet2!$A$2:$C$44,3,FALSE)&gt;=71,VLOOKUP(Sheet1!T128,Sheet2!$A$2:$C$44,2,FALSE)&amp;TEXT(Sheet1!V128,"00")&amp;TEXT(Sheet1!W128,"00"),VLOOKUP(Sheet1!T128,Sheet2!$A$2:$C$44,2,FALSE)&amp;TEXT(Sheet1!U128,"00")&amp;TEXT(Sheet1!V128,"00")&amp;IF(Sheet1!X128="手",TEXT(Sheet1!W128,"0"),TEXT(Sheet1!W128,"00"))))</f>
        <v/>
      </c>
    </row>
    <row r="119" spans="1:10" s="41" customFormat="1">
      <c r="A119" s="41" t="str">
        <f t="shared" si="3"/>
        <v/>
      </c>
      <c r="B119" s="41" t="str">
        <f>ASC(IF(Sheet1!C129="","",IF(LEN(Sheet1!C129)+LEN(Sheet1!D129)=2,Sheet1!C129&amp;"      "&amp;Sheet1!D129&amp;"("&amp;Sheet1!G129&amp;")",IF(LEN(Sheet1!C129)+LEN(Sheet1!D129)=3,Sheet1!C129&amp;"    "&amp;Sheet1!D129&amp;"("&amp;Sheet1!G129&amp;")",IF(LEN(Sheet1!C129)+LEN(Sheet1!D129)=4,Sheet1!C129&amp;"  "&amp;Sheet1!D129&amp;"("&amp;Sheet1!G129&amp;")",IF(LEN(Sheet1!C129)+LEN(Sheet1!D129)&gt;=5,Sheet1!C129&amp;Sheet1!D129&amp;"("&amp;Sheet1!G129&amp;")",""))))))</f>
        <v/>
      </c>
      <c r="C119" s="41" t="str">
        <f>ASC(IF(Sheet1!E129="","",Sheet1!E129&amp;" "&amp;Sheet1!F129))</f>
        <v/>
      </c>
      <c r="D119" s="41" t="str">
        <f>IF(Sheet1!H129="","",IF(Sheet1!H129="女",2,1))</f>
        <v/>
      </c>
      <c r="E119" s="41" t="str">
        <f>IF(Sheet1!I129="","",VLOOKUP(Sheet1!I129,Sheet2!$F$2:$G$50,2,FALSE))</f>
        <v/>
      </c>
      <c r="F119" s="41" t="str">
        <f>IF(B119="","",IF(Sheet1!$D$4="",Sheet1!$D$5,VALUE(Sheet1!$D$4)))</f>
        <v/>
      </c>
      <c r="G119" s="41" t="str">
        <f>IF(Sheet1!B129="","",VALUE(Sheet1!B129))</f>
        <v/>
      </c>
      <c r="H119" s="41" t="str">
        <f>IF(Sheet1!J129="","",IF(VLOOKUP(Sheet1!J129,Sheet2!$A$2:$C$44,3,FALSE)&gt;=71,VLOOKUP(Sheet1!J129,Sheet2!$A$2:$C$44,2,FALSE)&amp;TEXT(Sheet1!L129,"00")&amp;TEXT(Sheet1!M129,"00"),VLOOKUP(Sheet1!J129,Sheet2!$A$2:$C$44,2,FALSE)&amp;TEXT(Sheet1!K129,"00")&amp;TEXT(Sheet1!L129,"00")&amp;IF(Sheet1!N129="手",TEXT(Sheet1!M129,"0"),TEXT(Sheet1!M129,"00"))))</f>
        <v/>
      </c>
      <c r="I119" s="41" t="str">
        <f>IF(Sheet1!O129="","",IF(VLOOKUP(Sheet1!O129,Sheet2!$A$2:$C$44,3,FALSE)&gt;=71,VLOOKUP(Sheet1!O129,Sheet2!$A$2:$C$44,2,FALSE)&amp;TEXT(Sheet1!Q129,"00")&amp;TEXT(Sheet1!R129,"00"),VLOOKUP(Sheet1!O129,Sheet2!$A$2:$C$44,2,FALSE)&amp;TEXT(Sheet1!P129,"00")&amp;TEXT(Sheet1!Q129,"00")&amp;IF(Sheet1!S129="手",TEXT(Sheet1!R129,"0"),TEXT(Sheet1!R129,"00"))))</f>
        <v/>
      </c>
      <c r="J119" s="41" t="str">
        <f>IF(Sheet1!T129="","",IF(VLOOKUP(Sheet1!T129,Sheet2!$A$2:$C$44,3,FALSE)&gt;=71,VLOOKUP(Sheet1!T129,Sheet2!$A$2:$C$44,2,FALSE)&amp;TEXT(Sheet1!V129,"00")&amp;TEXT(Sheet1!W129,"00"),VLOOKUP(Sheet1!T129,Sheet2!$A$2:$C$44,2,FALSE)&amp;TEXT(Sheet1!U129,"00")&amp;TEXT(Sheet1!V129,"00")&amp;IF(Sheet1!X129="手",TEXT(Sheet1!W129,"0"),TEXT(Sheet1!W129,"00"))))</f>
        <v/>
      </c>
    </row>
    <row r="120" spans="1:10" s="41" customFormat="1">
      <c r="A120" s="41" t="str">
        <f t="shared" si="3"/>
        <v/>
      </c>
      <c r="B120" s="41" t="str">
        <f>ASC(IF(Sheet1!C130="","",IF(LEN(Sheet1!C130)+LEN(Sheet1!D130)=2,Sheet1!C130&amp;"      "&amp;Sheet1!D130&amp;"("&amp;Sheet1!G130&amp;")",IF(LEN(Sheet1!C130)+LEN(Sheet1!D130)=3,Sheet1!C130&amp;"    "&amp;Sheet1!D130&amp;"("&amp;Sheet1!G130&amp;")",IF(LEN(Sheet1!C130)+LEN(Sheet1!D130)=4,Sheet1!C130&amp;"  "&amp;Sheet1!D130&amp;"("&amp;Sheet1!G130&amp;")",IF(LEN(Sheet1!C130)+LEN(Sheet1!D130)&gt;=5,Sheet1!C130&amp;Sheet1!D130&amp;"("&amp;Sheet1!G130&amp;")",""))))))</f>
        <v/>
      </c>
      <c r="C120" s="41" t="str">
        <f>ASC(IF(Sheet1!E130="","",Sheet1!E130&amp;" "&amp;Sheet1!F130))</f>
        <v/>
      </c>
      <c r="D120" s="41" t="str">
        <f>IF(Sheet1!H130="","",IF(Sheet1!H130="女",2,1))</f>
        <v/>
      </c>
      <c r="E120" s="41" t="str">
        <f>IF(Sheet1!I130="","",VLOOKUP(Sheet1!I130,Sheet2!$F$2:$G$50,2,FALSE))</f>
        <v/>
      </c>
      <c r="F120" s="41" t="str">
        <f>IF(B120="","",IF(Sheet1!$D$4="",Sheet1!$D$5,VALUE(Sheet1!$D$4)))</f>
        <v/>
      </c>
      <c r="G120" s="41" t="str">
        <f>IF(Sheet1!B130="","",VALUE(Sheet1!B130))</f>
        <v/>
      </c>
      <c r="H120" s="41" t="str">
        <f>IF(Sheet1!J130="","",IF(VLOOKUP(Sheet1!J130,Sheet2!$A$2:$C$44,3,FALSE)&gt;=71,VLOOKUP(Sheet1!J130,Sheet2!$A$2:$C$44,2,FALSE)&amp;TEXT(Sheet1!L130,"00")&amp;TEXT(Sheet1!M130,"00"),VLOOKUP(Sheet1!J130,Sheet2!$A$2:$C$44,2,FALSE)&amp;TEXT(Sheet1!K130,"00")&amp;TEXT(Sheet1!L130,"00")&amp;IF(Sheet1!N130="手",TEXT(Sheet1!M130,"0"),TEXT(Sheet1!M130,"00"))))</f>
        <v/>
      </c>
      <c r="I120" s="41" t="str">
        <f>IF(Sheet1!O130="","",IF(VLOOKUP(Sheet1!O130,Sheet2!$A$2:$C$44,3,FALSE)&gt;=71,VLOOKUP(Sheet1!O130,Sheet2!$A$2:$C$44,2,FALSE)&amp;TEXT(Sheet1!Q130,"00")&amp;TEXT(Sheet1!R130,"00"),VLOOKUP(Sheet1!O130,Sheet2!$A$2:$C$44,2,FALSE)&amp;TEXT(Sheet1!P130,"00")&amp;TEXT(Sheet1!Q130,"00")&amp;IF(Sheet1!S130="手",TEXT(Sheet1!R130,"0"),TEXT(Sheet1!R130,"00"))))</f>
        <v/>
      </c>
      <c r="J120" s="41" t="str">
        <f>IF(Sheet1!T130="","",IF(VLOOKUP(Sheet1!T130,Sheet2!$A$2:$C$44,3,FALSE)&gt;=71,VLOOKUP(Sheet1!T130,Sheet2!$A$2:$C$44,2,FALSE)&amp;TEXT(Sheet1!V130,"00")&amp;TEXT(Sheet1!W130,"00"),VLOOKUP(Sheet1!T130,Sheet2!$A$2:$C$44,2,FALSE)&amp;TEXT(Sheet1!U130,"00")&amp;TEXT(Sheet1!V130,"00")&amp;IF(Sheet1!X130="手",TEXT(Sheet1!W130,"0"),TEXT(Sheet1!W130,"00"))))</f>
        <v/>
      </c>
    </row>
    <row r="121" spans="1:10" s="41" customFormat="1">
      <c r="A121" s="41" t="str">
        <f t="shared" si="3"/>
        <v/>
      </c>
      <c r="B121" s="41" t="str">
        <f>ASC(IF(Sheet1!C131="","",IF(LEN(Sheet1!C131)+LEN(Sheet1!D131)=2,Sheet1!C131&amp;"      "&amp;Sheet1!D131&amp;"("&amp;Sheet1!G131&amp;")",IF(LEN(Sheet1!C131)+LEN(Sheet1!D131)=3,Sheet1!C131&amp;"    "&amp;Sheet1!D131&amp;"("&amp;Sheet1!G131&amp;")",IF(LEN(Sheet1!C131)+LEN(Sheet1!D131)=4,Sheet1!C131&amp;"  "&amp;Sheet1!D131&amp;"("&amp;Sheet1!G131&amp;")",IF(LEN(Sheet1!C131)+LEN(Sheet1!D131)&gt;=5,Sheet1!C131&amp;Sheet1!D131&amp;"("&amp;Sheet1!G131&amp;")",""))))))</f>
        <v/>
      </c>
      <c r="C121" s="41" t="str">
        <f>ASC(IF(Sheet1!E131="","",Sheet1!E131&amp;" "&amp;Sheet1!F131))</f>
        <v/>
      </c>
      <c r="D121" s="41" t="str">
        <f>IF(Sheet1!H131="","",IF(Sheet1!H131="女",2,1))</f>
        <v/>
      </c>
      <c r="E121" s="41" t="str">
        <f>IF(Sheet1!I131="","",VLOOKUP(Sheet1!I131,Sheet2!$F$2:$G$50,2,FALSE))</f>
        <v/>
      </c>
      <c r="F121" s="41" t="str">
        <f>IF(B121="","",IF(Sheet1!$D$4="",Sheet1!$D$5,VALUE(Sheet1!$D$4)))</f>
        <v/>
      </c>
      <c r="G121" s="41" t="str">
        <f>IF(Sheet1!B131="","",VALUE(Sheet1!B131))</f>
        <v/>
      </c>
      <c r="H121" s="41" t="str">
        <f>IF(Sheet1!J131="","",IF(VLOOKUP(Sheet1!J131,Sheet2!$A$2:$C$44,3,FALSE)&gt;=71,VLOOKUP(Sheet1!J131,Sheet2!$A$2:$C$44,2,FALSE)&amp;TEXT(Sheet1!L131,"00")&amp;TEXT(Sheet1!M131,"00"),VLOOKUP(Sheet1!J131,Sheet2!$A$2:$C$44,2,FALSE)&amp;TEXT(Sheet1!K131,"00")&amp;TEXT(Sheet1!L131,"00")&amp;IF(Sheet1!N131="手",TEXT(Sheet1!M131,"0"),TEXT(Sheet1!M131,"00"))))</f>
        <v/>
      </c>
      <c r="I121" s="41" t="str">
        <f>IF(Sheet1!O131="","",IF(VLOOKUP(Sheet1!O131,Sheet2!$A$2:$C$44,3,FALSE)&gt;=71,VLOOKUP(Sheet1!O131,Sheet2!$A$2:$C$44,2,FALSE)&amp;TEXT(Sheet1!Q131,"00")&amp;TEXT(Sheet1!R131,"00"),VLOOKUP(Sheet1!O131,Sheet2!$A$2:$C$44,2,FALSE)&amp;TEXT(Sheet1!P131,"00")&amp;TEXT(Sheet1!Q131,"00")&amp;IF(Sheet1!S131="手",TEXT(Sheet1!R131,"0"),TEXT(Sheet1!R131,"00"))))</f>
        <v/>
      </c>
      <c r="J121" s="41" t="str">
        <f>IF(Sheet1!T131="","",IF(VLOOKUP(Sheet1!T131,Sheet2!$A$2:$C$44,3,FALSE)&gt;=71,VLOOKUP(Sheet1!T131,Sheet2!$A$2:$C$44,2,FALSE)&amp;TEXT(Sheet1!V131,"00")&amp;TEXT(Sheet1!W131,"00"),VLOOKUP(Sheet1!T131,Sheet2!$A$2:$C$44,2,FALSE)&amp;TEXT(Sheet1!U131,"00")&amp;TEXT(Sheet1!V131,"00")&amp;IF(Sheet1!X131="手",TEXT(Sheet1!W131,"0"),TEXT(Sheet1!W131,"00"))))</f>
        <v/>
      </c>
    </row>
    <row r="122" spans="1:10" s="41" customFormat="1">
      <c r="A122" s="41" t="str">
        <f t="shared" si="3"/>
        <v/>
      </c>
      <c r="B122" s="41" t="str">
        <f>ASC(IF(Sheet1!C132="","",IF(LEN(Sheet1!C132)+LEN(Sheet1!D132)=2,Sheet1!C132&amp;"      "&amp;Sheet1!D132&amp;"("&amp;Sheet1!G132&amp;")",IF(LEN(Sheet1!C132)+LEN(Sheet1!D132)=3,Sheet1!C132&amp;"    "&amp;Sheet1!D132&amp;"("&amp;Sheet1!G132&amp;")",IF(LEN(Sheet1!C132)+LEN(Sheet1!D132)=4,Sheet1!C132&amp;"  "&amp;Sheet1!D132&amp;"("&amp;Sheet1!G132&amp;")",IF(LEN(Sheet1!C132)+LEN(Sheet1!D132)&gt;=5,Sheet1!C132&amp;Sheet1!D132&amp;"("&amp;Sheet1!G132&amp;")",""))))))</f>
        <v/>
      </c>
      <c r="C122" s="41" t="str">
        <f>ASC(IF(Sheet1!E132="","",Sheet1!E132&amp;" "&amp;Sheet1!F132))</f>
        <v/>
      </c>
      <c r="D122" s="41" t="str">
        <f>IF(Sheet1!H132="","",IF(Sheet1!H132="女",2,1))</f>
        <v/>
      </c>
      <c r="E122" s="41" t="str">
        <f>IF(Sheet1!I132="","",VLOOKUP(Sheet1!I132,Sheet2!$F$2:$G$50,2,FALSE))</f>
        <v/>
      </c>
      <c r="F122" s="41" t="str">
        <f>IF(B122="","",IF(Sheet1!$D$4="",Sheet1!$D$5,VALUE(Sheet1!$D$4)))</f>
        <v/>
      </c>
      <c r="G122" s="41" t="str">
        <f>IF(Sheet1!B132="","",VALUE(Sheet1!B132))</f>
        <v/>
      </c>
      <c r="H122" s="41" t="str">
        <f>IF(Sheet1!J132="","",IF(VLOOKUP(Sheet1!J132,Sheet2!$A$2:$C$44,3,FALSE)&gt;=71,VLOOKUP(Sheet1!J132,Sheet2!$A$2:$C$44,2,FALSE)&amp;TEXT(Sheet1!L132,"00")&amp;TEXT(Sheet1!M132,"00"),VLOOKUP(Sheet1!J132,Sheet2!$A$2:$C$44,2,FALSE)&amp;TEXT(Sheet1!K132,"00")&amp;TEXT(Sheet1!L132,"00")&amp;IF(Sheet1!N132="手",TEXT(Sheet1!M132,"0"),TEXT(Sheet1!M132,"00"))))</f>
        <v/>
      </c>
      <c r="I122" s="41" t="str">
        <f>IF(Sheet1!O132="","",IF(VLOOKUP(Sheet1!O132,Sheet2!$A$2:$C$44,3,FALSE)&gt;=71,VLOOKUP(Sheet1!O132,Sheet2!$A$2:$C$44,2,FALSE)&amp;TEXT(Sheet1!Q132,"00")&amp;TEXT(Sheet1!R132,"00"),VLOOKUP(Sheet1!O132,Sheet2!$A$2:$C$44,2,FALSE)&amp;TEXT(Sheet1!P132,"00")&amp;TEXT(Sheet1!Q132,"00")&amp;IF(Sheet1!S132="手",TEXT(Sheet1!R132,"0"),TEXT(Sheet1!R132,"00"))))</f>
        <v/>
      </c>
      <c r="J122" s="41" t="str">
        <f>IF(Sheet1!T132="","",IF(VLOOKUP(Sheet1!T132,Sheet2!$A$2:$C$44,3,FALSE)&gt;=71,VLOOKUP(Sheet1!T132,Sheet2!$A$2:$C$44,2,FALSE)&amp;TEXT(Sheet1!V132,"00")&amp;TEXT(Sheet1!W132,"00"),VLOOKUP(Sheet1!T132,Sheet2!$A$2:$C$44,2,FALSE)&amp;TEXT(Sheet1!U132,"00")&amp;TEXT(Sheet1!V132,"00")&amp;IF(Sheet1!X132="手",TEXT(Sheet1!W132,"0"),TEXT(Sheet1!W132,"00"))))</f>
        <v/>
      </c>
    </row>
    <row r="123" spans="1:10">
      <c r="A123" s="41" t="str">
        <f t="shared" si="3"/>
        <v/>
      </c>
      <c r="B123" s="41" t="str">
        <f>ASC(IF(Sheet1!C133="","",IF(LEN(Sheet1!C133)+LEN(Sheet1!D133)=2,Sheet1!C133&amp;"      "&amp;Sheet1!D133&amp;"("&amp;Sheet1!G133&amp;")",IF(LEN(Sheet1!C133)+LEN(Sheet1!D133)=3,Sheet1!C133&amp;"    "&amp;Sheet1!D133&amp;"("&amp;Sheet1!G133&amp;")",IF(LEN(Sheet1!C133)+LEN(Sheet1!D133)=4,Sheet1!C133&amp;"  "&amp;Sheet1!D133&amp;"("&amp;Sheet1!G133&amp;")",IF(LEN(Sheet1!C133)+LEN(Sheet1!D133)&gt;=5,Sheet1!C133&amp;Sheet1!D133&amp;"("&amp;Sheet1!G133&amp;")",""))))))</f>
        <v/>
      </c>
      <c r="C123" s="41" t="str">
        <f>ASC(IF(Sheet1!E133="","",Sheet1!E133&amp;" "&amp;Sheet1!F133))</f>
        <v/>
      </c>
    </row>
    <row r="124" spans="1:10">
      <c r="A124" s="41" t="str">
        <f t="shared" si="3"/>
        <v/>
      </c>
      <c r="B124" s="41" t="str">
        <f>ASC(IF(Sheet1!C134="","",IF(LEN(Sheet1!C134)+LEN(Sheet1!D134)=2,Sheet1!C134&amp;"      "&amp;Sheet1!D134&amp;"("&amp;Sheet1!G134&amp;")",IF(LEN(Sheet1!C134)+LEN(Sheet1!D134)=3,Sheet1!C134&amp;"    "&amp;Sheet1!D134&amp;"("&amp;Sheet1!G134&amp;")",IF(LEN(Sheet1!C134)+LEN(Sheet1!D134)=4,Sheet1!C134&amp;"  "&amp;Sheet1!D134&amp;"("&amp;Sheet1!G134&amp;")",IF(LEN(Sheet1!C134)+LEN(Sheet1!D134)&gt;=5,Sheet1!C134&amp;Sheet1!D134&amp;"("&amp;Sheet1!G134&amp;")",""))))))</f>
        <v/>
      </c>
      <c r="C124" s="41" t="str">
        <f>ASC(IF(Sheet1!E134="","",Sheet1!E134&amp;" "&amp;Sheet1!F134))</f>
        <v/>
      </c>
    </row>
    <row r="125" spans="1:10">
      <c r="A125" s="41"/>
      <c r="B125" s="41"/>
      <c r="C125" s="41"/>
    </row>
    <row r="126" spans="1:10">
      <c r="A126" s="41"/>
      <c r="B126" s="41"/>
      <c r="C126" s="41"/>
    </row>
    <row r="127" spans="1:10">
      <c r="A127" s="41"/>
      <c r="B127" s="41"/>
      <c r="C127" s="41"/>
    </row>
    <row r="128" spans="1:10">
      <c r="A128" s="41"/>
      <c r="B128" s="41"/>
      <c r="C128" s="41"/>
    </row>
    <row r="129" spans="1:3">
      <c r="A129" s="41"/>
      <c r="B129" s="41"/>
      <c r="C129" s="4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0CB3-AA29-4B33-A613-21B5D4972B34}">
  <dimension ref="A1:D161"/>
  <sheetViews>
    <sheetView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1"/>
    </sheetView>
  </sheetViews>
  <sheetFormatPr defaultColWidth="9" defaultRowHeight="18.75"/>
  <cols>
    <col min="1" max="1" width="12.125" style="90" customWidth="1"/>
    <col min="2" max="2" width="35.25" style="90" customWidth="1"/>
    <col min="3" max="3" width="18.5" style="90" customWidth="1"/>
    <col min="4" max="4" width="9.125" style="90" customWidth="1"/>
    <col min="5" max="5" width="7.5" style="90" customWidth="1"/>
    <col min="6" max="16384" width="9" style="90"/>
  </cols>
  <sheetData>
    <row r="1" spans="1:4" ht="38.25" customHeight="1">
      <c r="A1" s="182" t="s">
        <v>242</v>
      </c>
      <c r="B1" s="183"/>
      <c r="C1" s="184"/>
    </row>
    <row r="2" spans="1:4" ht="43.5" customHeight="1">
      <c r="A2" s="185" t="s">
        <v>243</v>
      </c>
      <c r="B2" s="186"/>
      <c r="C2" s="186"/>
    </row>
    <row r="3" spans="1:4">
      <c r="A3" s="91" t="s">
        <v>170</v>
      </c>
      <c r="B3" s="91" t="s">
        <v>171</v>
      </c>
      <c r="C3" s="91" t="s">
        <v>172</v>
      </c>
      <c r="D3" s="92"/>
    </row>
    <row r="4" spans="1:4">
      <c r="A4" s="97" t="s">
        <v>173</v>
      </c>
      <c r="B4" s="98"/>
      <c r="C4" s="97">
        <v>280001</v>
      </c>
    </row>
    <row r="5" spans="1:4">
      <c r="A5" s="91"/>
      <c r="B5" s="93" t="s">
        <v>252</v>
      </c>
      <c r="C5" s="91">
        <v>280101</v>
      </c>
    </row>
    <row r="6" spans="1:4">
      <c r="A6" s="91"/>
      <c r="B6" s="93" t="s">
        <v>253</v>
      </c>
      <c r="C6" s="91">
        <v>280102</v>
      </c>
    </row>
    <row r="7" spans="1:4">
      <c r="A7" s="91"/>
      <c r="B7" s="93" t="s">
        <v>254</v>
      </c>
      <c r="C7" s="91">
        <v>280103</v>
      </c>
    </row>
    <row r="8" spans="1:4">
      <c r="A8" s="91"/>
      <c r="B8" s="93" t="s">
        <v>255</v>
      </c>
      <c r="C8" s="91">
        <v>280104</v>
      </c>
    </row>
    <row r="9" spans="1:4">
      <c r="A9" s="91"/>
      <c r="B9" s="93" t="s">
        <v>256</v>
      </c>
      <c r="C9" s="91">
        <v>280105</v>
      </c>
    </row>
    <row r="10" spans="1:4">
      <c r="A10" s="91"/>
      <c r="B10" s="93" t="s">
        <v>257</v>
      </c>
      <c r="C10" s="91">
        <v>280113</v>
      </c>
    </row>
    <row r="11" spans="1:4">
      <c r="A11" s="91"/>
      <c r="B11" s="93" t="s">
        <v>174</v>
      </c>
      <c r="C11" s="91">
        <v>280115</v>
      </c>
    </row>
    <row r="12" spans="1:4">
      <c r="A12" s="94"/>
      <c r="B12" s="93" t="s">
        <v>258</v>
      </c>
      <c r="C12" s="91">
        <v>280117</v>
      </c>
    </row>
    <row r="13" spans="1:4">
      <c r="A13" s="91"/>
      <c r="B13" s="93" t="s">
        <v>175</v>
      </c>
      <c r="C13" s="91">
        <v>280119</v>
      </c>
    </row>
    <row r="14" spans="1:4">
      <c r="A14" s="91"/>
      <c r="B14" s="93" t="s">
        <v>176</v>
      </c>
      <c r="C14" s="91">
        <v>280120</v>
      </c>
    </row>
    <row r="15" spans="1:4">
      <c r="A15" s="91"/>
      <c r="B15" s="93" t="s">
        <v>259</v>
      </c>
      <c r="C15" s="91">
        <v>280126</v>
      </c>
    </row>
    <row r="16" spans="1:4">
      <c r="A16" s="91"/>
      <c r="B16" s="93" t="s">
        <v>178</v>
      </c>
      <c r="C16" s="91">
        <v>280127</v>
      </c>
    </row>
    <row r="17" spans="1:3">
      <c r="A17" s="91"/>
      <c r="B17" s="93" t="s">
        <v>179</v>
      </c>
      <c r="C17" s="91">
        <v>280129</v>
      </c>
    </row>
    <row r="18" spans="1:3">
      <c r="A18" s="91"/>
      <c r="B18" s="93" t="s">
        <v>260</v>
      </c>
      <c r="C18" s="91">
        <v>280134</v>
      </c>
    </row>
    <row r="19" spans="1:3">
      <c r="A19" s="91"/>
      <c r="B19" s="93" t="s">
        <v>208</v>
      </c>
      <c r="C19" s="91">
        <v>280135</v>
      </c>
    </row>
    <row r="20" spans="1:3">
      <c r="A20" s="91"/>
      <c r="B20" s="93" t="s">
        <v>261</v>
      </c>
      <c r="C20" s="91">
        <v>280136</v>
      </c>
    </row>
    <row r="21" spans="1:3">
      <c r="A21" s="91"/>
      <c r="B21" s="93" t="s">
        <v>262</v>
      </c>
      <c r="C21" s="91">
        <v>280137</v>
      </c>
    </row>
    <row r="22" spans="1:3">
      <c r="A22" s="91"/>
      <c r="B22" s="93" t="s">
        <v>263</v>
      </c>
      <c r="C22" s="91">
        <v>280138</v>
      </c>
    </row>
    <row r="23" spans="1:3">
      <c r="A23" s="97" t="s">
        <v>180</v>
      </c>
      <c r="B23" s="99"/>
      <c r="C23" s="97">
        <v>280002</v>
      </c>
    </row>
    <row r="24" spans="1:3">
      <c r="A24" s="91"/>
      <c r="B24" s="93" t="s">
        <v>264</v>
      </c>
      <c r="C24" s="91">
        <v>280201</v>
      </c>
    </row>
    <row r="25" spans="1:3">
      <c r="A25" s="91"/>
      <c r="B25" s="93" t="s">
        <v>265</v>
      </c>
      <c r="C25" s="91">
        <v>280202</v>
      </c>
    </row>
    <row r="26" spans="1:3">
      <c r="A26" s="97" t="s">
        <v>181</v>
      </c>
      <c r="B26" s="99"/>
      <c r="C26" s="97">
        <v>280004</v>
      </c>
    </row>
    <row r="27" spans="1:3">
      <c r="A27" s="91"/>
      <c r="B27" s="93" t="s">
        <v>182</v>
      </c>
      <c r="C27" s="91">
        <v>280402</v>
      </c>
    </row>
    <row r="28" spans="1:3">
      <c r="A28" s="93"/>
      <c r="B28" s="91" t="s">
        <v>266</v>
      </c>
      <c r="C28" s="91">
        <v>280404</v>
      </c>
    </row>
    <row r="29" spans="1:3">
      <c r="A29" s="93"/>
      <c r="B29" s="91" t="s">
        <v>267</v>
      </c>
      <c r="C29" s="91">
        <v>280405</v>
      </c>
    </row>
    <row r="30" spans="1:3">
      <c r="A30" s="97" t="s">
        <v>183</v>
      </c>
      <c r="B30" s="99"/>
      <c r="C30" s="97">
        <v>280005</v>
      </c>
    </row>
    <row r="31" spans="1:3">
      <c r="A31" s="93"/>
      <c r="B31" s="91" t="s">
        <v>268</v>
      </c>
      <c r="C31" s="91">
        <v>280501</v>
      </c>
    </row>
    <row r="32" spans="1:3">
      <c r="A32" s="93"/>
      <c r="B32" s="91" t="s">
        <v>269</v>
      </c>
      <c r="C32" s="91">
        <v>280502</v>
      </c>
    </row>
    <row r="33" spans="1:3">
      <c r="A33" s="93"/>
      <c r="B33" s="91" t="s">
        <v>270</v>
      </c>
      <c r="C33" s="91">
        <v>280503</v>
      </c>
    </row>
    <row r="34" spans="1:3">
      <c r="A34" s="97" t="s">
        <v>184</v>
      </c>
      <c r="B34" s="99"/>
      <c r="C34" s="97">
        <v>280006</v>
      </c>
    </row>
    <row r="35" spans="1:3">
      <c r="A35" s="91"/>
      <c r="B35" s="93" t="s">
        <v>271</v>
      </c>
      <c r="C35" s="91">
        <v>280602</v>
      </c>
    </row>
    <row r="36" spans="1:3">
      <c r="A36" s="91"/>
      <c r="B36" s="93" t="s">
        <v>272</v>
      </c>
      <c r="C36" s="91">
        <v>280603</v>
      </c>
    </row>
    <row r="37" spans="1:3">
      <c r="A37" s="91"/>
      <c r="B37" s="93" t="s">
        <v>273</v>
      </c>
      <c r="C37" s="91">
        <v>280606</v>
      </c>
    </row>
    <row r="38" spans="1:3">
      <c r="A38" s="91"/>
      <c r="B38" s="93" t="s">
        <v>248</v>
      </c>
      <c r="C38" s="91">
        <v>280609</v>
      </c>
    </row>
    <row r="39" spans="1:3">
      <c r="A39" s="91"/>
      <c r="B39" s="93" t="s">
        <v>249</v>
      </c>
      <c r="C39" s="91">
        <v>280610</v>
      </c>
    </row>
    <row r="40" spans="1:3">
      <c r="A40" s="97" t="s">
        <v>185</v>
      </c>
      <c r="B40" s="99"/>
      <c r="C40" s="97">
        <v>280007</v>
      </c>
    </row>
    <row r="41" spans="1:3">
      <c r="A41" s="91"/>
      <c r="B41" s="93" t="s">
        <v>274</v>
      </c>
      <c r="C41" s="91">
        <v>280701</v>
      </c>
    </row>
    <row r="42" spans="1:3">
      <c r="A42" s="91"/>
      <c r="B42" s="93" t="s">
        <v>275</v>
      </c>
      <c r="C42" s="91">
        <v>280703</v>
      </c>
    </row>
    <row r="43" spans="1:3">
      <c r="A43" s="91"/>
      <c r="B43" s="93" t="s">
        <v>276</v>
      </c>
      <c r="C43" s="91">
        <v>280704</v>
      </c>
    </row>
    <row r="44" spans="1:3">
      <c r="A44" s="97" t="s">
        <v>186</v>
      </c>
      <c r="B44" s="99"/>
      <c r="C44" s="97">
        <v>280008</v>
      </c>
    </row>
    <row r="45" spans="1:3">
      <c r="A45" s="91"/>
      <c r="B45" s="93" t="s">
        <v>187</v>
      </c>
      <c r="C45" s="91">
        <v>280801</v>
      </c>
    </row>
    <row r="46" spans="1:3">
      <c r="A46" s="91"/>
      <c r="B46" s="93" t="s">
        <v>277</v>
      </c>
      <c r="C46" s="91">
        <v>280802</v>
      </c>
    </row>
    <row r="47" spans="1:3">
      <c r="A47" s="91"/>
      <c r="B47" s="93" t="s">
        <v>188</v>
      </c>
      <c r="C47" s="91">
        <v>280804</v>
      </c>
    </row>
    <row r="48" spans="1:3">
      <c r="A48" s="91"/>
      <c r="B48" s="93" t="s">
        <v>189</v>
      </c>
      <c r="C48" s="91">
        <v>280805</v>
      </c>
    </row>
    <row r="49" spans="1:3">
      <c r="A49" s="91"/>
      <c r="B49" s="93" t="s">
        <v>278</v>
      </c>
      <c r="C49" s="91">
        <v>280807</v>
      </c>
    </row>
    <row r="50" spans="1:3">
      <c r="A50" s="91"/>
      <c r="B50" s="93" t="s">
        <v>279</v>
      </c>
      <c r="C50" s="91">
        <v>280809</v>
      </c>
    </row>
    <row r="51" spans="1:3">
      <c r="A51" s="91"/>
      <c r="B51" s="93" t="s">
        <v>190</v>
      </c>
      <c r="C51" s="91">
        <v>280810</v>
      </c>
    </row>
    <row r="52" spans="1:3">
      <c r="A52" s="91"/>
      <c r="B52" s="93" t="s">
        <v>191</v>
      </c>
      <c r="C52" s="91">
        <v>280811</v>
      </c>
    </row>
    <row r="53" spans="1:3">
      <c r="A53" s="91"/>
      <c r="B53" s="93" t="s">
        <v>280</v>
      </c>
      <c r="C53" s="91">
        <v>280812</v>
      </c>
    </row>
    <row r="54" spans="1:3">
      <c r="A54" s="91"/>
      <c r="B54" s="93" t="s">
        <v>192</v>
      </c>
      <c r="C54" s="91">
        <v>280813</v>
      </c>
    </row>
    <row r="55" spans="1:3">
      <c r="A55" s="91"/>
      <c r="B55" s="93" t="s">
        <v>281</v>
      </c>
      <c r="C55" s="91">
        <v>280814</v>
      </c>
    </row>
    <row r="56" spans="1:3">
      <c r="A56" s="91"/>
      <c r="B56" s="93" t="s">
        <v>282</v>
      </c>
      <c r="C56" s="91">
        <v>280815</v>
      </c>
    </row>
    <row r="57" spans="1:3">
      <c r="A57" s="91"/>
      <c r="B57" s="93" t="s">
        <v>283</v>
      </c>
      <c r="C57" s="91">
        <v>280821</v>
      </c>
    </row>
    <row r="58" spans="1:3">
      <c r="A58" s="91"/>
      <c r="B58" s="93" t="s">
        <v>193</v>
      </c>
      <c r="C58" s="91">
        <v>280822</v>
      </c>
    </row>
    <row r="59" spans="1:3">
      <c r="A59" s="91"/>
      <c r="B59" s="93" t="s">
        <v>194</v>
      </c>
      <c r="C59" s="91">
        <v>280826</v>
      </c>
    </row>
    <row r="60" spans="1:3">
      <c r="A60" s="91"/>
      <c r="B60" s="93" t="s">
        <v>284</v>
      </c>
      <c r="C60" s="91">
        <v>280829</v>
      </c>
    </row>
    <row r="61" spans="1:3">
      <c r="A61" s="91"/>
      <c r="B61" s="93" t="s">
        <v>195</v>
      </c>
      <c r="C61" s="91">
        <v>280830</v>
      </c>
    </row>
    <row r="62" spans="1:3">
      <c r="A62" s="91"/>
      <c r="B62" s="93" t="s">
        <v>196</v>
      </c>
      <c r="C62" s="91">
        <v>280831</v>
      </c>
    </row>
    <row r="63" spans="1:3">
      <c r="A63" s="91"/>
      <c r="B63" s="93" t="s">
        <v>197</v>
      </c>
      <c r="C63" s="91">
        <v>280832</v>
      </c>
    </row>
    <row r="64" spans="1:3">
      <c r="A64" s="91"/>
      <c r="B64" s="93" t="s">
        <v>285</v>
      </c>
      <c r="C64" s="91">
        <v>280833</v>
      </c>
    </row>
    <row r="65" spans="1:3">
      <c r="A65" s="91"/>
      <c r="B65" s="93" t="s">
        <v>198</v>
      </c>
      <c r="C65" s="91">
        <v>280834</v>
      </c>
    </row>
    <row r="66" spans="1:3">
      <c r="A66" s="91"/>
      <c r="B66" s="93" t="s">
        <v>286</v>
      </c>
      <c r="C66" s="91">
        <v>280838</v>
      </c>
    </row>
    <row r="67" spans="1:3">
      <c r="A67" s="91"/>
      <c r="B67" s="93" t="s">
        <v>199</v>
      </c>
      <c r="C67" s="91">
        <v>280841</v>
      </c>
    </row>
    <row r="68" spans="1:3">
      <c r="A68" s="91"/>
      <c r="B68" s="93" t="s">
        <v>287</v>
      </c>
      <c r="C68" s="91">
        <v>280844</v>
      </c>
    </row>
    <row r="69" spans="1:3">
      <c r="A69" s="91"/>
      <c r="B69" s="93" t="s">
        <v>288</v>
      </c>
      <c r="C69" s="91">
        <v>280846</v>
      </c>
    </row>
    <row r="70" spans="1:3">
      <c r="A70" s="91"/>
      <c r="B70" s="93" t="s">
        <v>200</v>
      </c>
      <c r="C70" s="91">
        <v>280847</v>
      </c>
    </row>
    <row r="71" spans="1:3">
      <c r="A71" s="91"/>
      <c r="B71" s="93" t="s">
        <v>289</v>
      </c>
      <c r="C71" s="91">
        <v>280848</v>
      </c>
    </row>
    <row r="72" spans="1:3">
      <c r="A72" s="91"/>
      <c r="B72" s="93" t="s">
        <v>290</v>
      </c>
      <c r="C72" s="91">
        <v>280861</v>
      </c>
    </row>
    <row r="73" spans="1:3">
      <c r="A73" s="91"/>
      <c r="B73" s="93" t="s">
        <v>291</v>
      </c>
      <c r="C73" s="91">
        <v>280854</v>
      </c>
    </row>
    <row r="74" spans="1:3">
      <c r="A74" s="91"/>
      <c r="B74" s="93" t="s">
        <v>292</v>
      </c>
      <c r="C74" s="91">
        <v>280862</v>
      </c>
    </row>
    <row r="75" spans="1:3">
      <c r="A75" s="91"/>
      <c r="B75" s="93" t="s">
        <v>177</v>
      </c>
      <c r="C75" s="91">
        <v>280863</v>
      </c>
    </row>
    <row r="76" spans="1:3">
      <c r="A76" s="91"/>
      <c r="B76" s="93" t="s">
        <v>293</v>
      </c>
      <c r="C76" s="91">
        <v>280864</v>
      </c>
    </row>
    <row r="77" spans="1:3">
      <c r="A77" s="91"/>
      <c r="B77" s="93" t="s">
        <v>294</v>
      </c>
      <c r="C77" s="91">
        <v>280865</v>
      </c>
    </row>
    <row r="78" spans="1:3">
      <c r="A78" s="91"/>
      <c r="B78" s="93" t="s">
        <v>295</v>
      </c>
      <c r="C78" s="91">
        <v>280866</v>
      </c>
    </row>
    <row r="79" spans="1:3">
      <c r="A79" s="91"/>
      <c r="B79" s="93" t="s">
        <v>296</v>
      </c>
      <c r="C79" s="91">
        <v>280867</v>
      </c>
    </row>
    <row r="80" spans="1:3">
      <c r="A80" s="91"/>
      <c r="B80" s="93" t="s">
        <v>297</v>
      </c>
      <c r="C80" s="91">
        <v>280868</v>
      </c>
    </row>
    <row r="81" spans="1:3">
      <c r="A81" s="91"/>
      <c r="B81" s="93" t="s">
        <v>298</v>
      </c>
      <c r="C81" s="91">
        <v>280869</v>
      </c>
    </row>
    <row r="82" spans="1:3">
      <c r="A82" s="97" t="s">
        <v>201</v>
      </c>
      <c r="B82" s="99"/>
      <c r="C82" s="97">
        <v>280009</v>
      </c>
    </row>
    <row r="83" spans="1:3">
      <c r="A83" s="91"/>
      <c r="B83" s="93" t="s">
        <v>202</v>
      </c>
      <c r="C83" s="91">
        <v>280901</v>
      </c>
    </row>
    <row r="84" spans="1:3">
      <c r="A84" s="91"/>
      <c r="B84" s="93" t="s">
        <v>203</v>
      </c>
      <c r="C84" s="91">
        <v>280902</v>
      </c>
    </row>
    <row r="85" spans="1:3">
      <c r="A85" s="91"/>
      <c r="B85" s="93" t="s">
        <v>204</v>
      </c>
      <c r="C85" s="91">
        <v>280904</v>
      </c>
    </row>
    <row r="86" spans="1:3">
      <c r="A86" s="91"/>
      <c r="B86" s="93" t="s">
        <v>299</v>
      </c>
      <c r="C86" s="91">
        <v>280907</v>
      </c>
    </row>
    <row r="87" spans="1:3">
      <c r="A87" s="91"/>
      <c r="B87" s="93" t="s">
        <v>300</v>
      </c>
      <c r="C87" s="91">
        <v>280908</v>
      </c>
    </row>
    <row r="88" spans="1:3">
      <c r="A88" s="91"/>
      <c r="B88" s="93" t="s">
        <v>301</v>
      </c>
      <c r="C88" s="91">
        <v>280909</v>
      </c>
    </row>
    <row r="89" spans="1:3">
      <c r="A89" s="91"/>
      <c r="B89" s="93" t="s">
        <v>302</v>
      </c>
      <c r="C89" s="91">
        <v>280910</v>
      </c>
    </row>
    <row r="90" spans="1:3">
      <c r="A90" s="97" t="s">
        <v>205</v>
      </c>
      <c r="B90" s="99"/>
      <c r="C90" s="97">
        <v>280010</v>
      </c>
    </row>
    <row r="91" spans="1:3">
      <c r="A91" s="95"/>
      <c r="B91" s="93" t="s">
        <v>303</v>
      </c>
      <c r="C91" s="91">
        <v>281001</v>
      </c>
    </row>
    <row r="92" spans="1:3">
      <c r="A92" s="95"/>
      <c r="B92" s="93" t="s">
        <v>304</v>
      </c>
      <c r="C92" s="91">
        <v>281002</v>
      </c>
    </row>
    <row r="93" spans="1:3">
      <c r="A93" s="97" t="s">
        <v>206</v>
      </c>
      <c r="B93" s="99"/>
      <c r="C93" s="97">
        <v>280011</v>
      </c>
    </row>
    <row r="94" spans="1:3">
      <c r="A94" s="91"/>
      <c r="B94" s="93" t="s">
        <v>305</v>
      </c>
      <c r="C94" s="91">
        <v>281101</v>
      </c>
    </row>
    <row r="95" spans="1:3">
      <c r="A95" s="91"/>
      <c r="B95" s="93" t="s">
        <v>207</v>
      </c>
      <c r="C95" s="91">
        <v>281102</v>
      </c>
    </row>
    <row r="96" spans="1:3">
      <c r="A96" s="91"/>
      <c r="B96" s="93" t="s">
        <v>306</v>
      </c>
      <c r="C96" s="91">
        <v>281105</v>
      </c>
    </row>
    <row r="97" spans="1:3">
      <c r="A97" s="91"/>
      <c r="B97" s="93" t="s">
        <v>307</v>
      </c>
      <c r="C97" s="91">
        <v>281108</v>
      </c>
    </row>
    <row r="98" spans="1:3">
      <c r="A98" s="91"/>
      <c r="B98" s="93" t="s">
        <v>308</v>
      </c>
      <c r="C98" s="91">
        <v>281109</v>
      </c>
    </row>
    <row r="99" spans="1:3">
      <c r="A99" s="91"/>
      <c r="B99" s="93" t="s">
        <v>309</v>
      </c>
      <c r="C99" s="91">
        <v>281110</v>
      </c>
    </row>
    <row r="100" spans="1:3">
      <c r="A100" s="97" t="s">
        <v>209</v>
      </c>
      <c r="B100" s="99"/>
      <c r="C100" s="97">
        <v>280012</v>
      </c>
    </row>
    <row r="101" spans="1:3">
      <c r="A101" s="91"/>
      <c r="B101" s="93" t="s">
        <v>210</v>
      </c>
      <c r="C101" s="91">
        <v>281201</v>
      </c>
    </row>
    <row r="102" spans="1:3">
      <c r="A102" s="91"/>
      <c r="B102" s="93" t="s">
        <v>211</v>
      </c>
      <c r="C102" s="91">
        <v>281202</v>
      </c>
    </row>
    <row r="103" spans="1:3">
      <c r="A103" s="91"/>
      <c r="B103" s="93" t="s">
        <v>250</v>
      </c>
      <c r="C103" s="91">
        <v>281203</v>
      </c>
    </row>
    <row r="104" spans="1:3">
      <c r="A104" s="97" t="s">
        <v>212</v>
      </c>
      <c r="B104" s="99"/>
      <c r="C104" s="97">
        <v>280013</v>
      </c>
    </row>
    <row r="105" spans="1:3">
      <c r="A105" s="91"/>
      <c r="B105" s="93" t="s">
        <v>310</v>
      </c>
      <c r="C105" s="91">
        <v>281301</v>
      </c>
    </row>
    <row r="106" spans="1:3">
      <c r="A106" s="97" t="s">
        <v>213</v>
      </c>
      <c r="B106" s="99"/>
      <c r="C106" s="97">
        <v>280014</v>
      </c>
    </row>
    <row r="107" spans="1:3">
      <c r="A107" s="97" t="s">
        <v>214</v>
      </c>
      <c r="B107" s="99"/>
      <c r="C107" s="97">
        <v>280015</v>
      </c>
    </row>
    <row r="108" spans="1:3">
      <c r="A108" s="91"/>
      <c r="B108" s="93" t="s">
        <v>215</v>
      </c>
      <c r="C108" s="91">
        <v>281501</v>
      </c>
    </row>
    <row r="109" spans="1:3">
      <c r="A109" s="91"/>
      <c r="B109" s="93" t="s">
        <v>311</v>
      </c>
      <c r="C109" s="91">
        <v>281502</v>
      </c>
    </row>
    <row r="110" spans="1:3">
      <c r="A110" s="91"/>
      <c r="B110" s="93" t="s">
        <v>216</v>
      </c>
      <c r="C110" s="91">
        <v>281503</v>
      </c>
    </row>
    <row r="111" spans="1:3">
      <c r="A111" s="91"/>
      <c r="B111" s="93" t="s">
        <v>312</v>
      </c>
      <c r="C111" s="91">
        <v>281504</v>
      </c>
    </row>
    <row r="112" spans="1:3">
      <c r="A112" s="91"/>
      <c r="B112" s="93" t="s">
        <v>251</v>
      </c>
      <c r="C112" s="91">
        <v>281505</v>
      </c>
    </row>
    <row r="113" spans="1:3">
      <c r="A113" s="97" t="s">
        <v>217</v>
      </c>
      <c r="B113" s="99"/>
      <c r="C113" s="97">
        <v>280016</v>
      </c>
    </row>
    <row r="114" spans="1:3">
      <c r="A114" s="97" t="s">
        <v>218</v>
      </c>
      <c r="B114" s="99"/>
      <c r="C114" s="97">
        <v>280017</v>
      </c>
    </row>
    <row r="115" spans="1:3">
      <c r="A115" s="91"/>
      <c r="B115" s="93" t="s">
        <v>313</v>
      </c>
      <c r="C115" s="91">
        <v>281701</v>
      </c>
    </row>
    <row r="116" spans="1:3">
      <c r="A116" s="97" t="s">
        <v>219</v>
      </c>
      <c r="B116" s="99"/>
      <c r="C116" s="97">
        <v>280018</v>
      </c>
    </row>
    <row r="117" spans="1:3">
      <c r="A117" s="97" t="s">
        <v>220</v>
      </c>
      <c r="B117" s="99"/>
      <c r="C117" s="97">
        <v>280019</v>
      </c>
    </row>
    <row r="118" spans="1:3">
      <c r="A118" s="91"/>
      <c r="B118" s="93" t="s">
        <v>314</v>
      </c>
      <c r="C118" s="91">
        <v>281901</v>
      </c>
    </row>
    <row r="119" spans="1:3">
      <c r="A119" s="91"/>
      <c r="B119" s="93" t="s">
        <v>315</v>
      </c>
      <c r="C119" s="91">
        <v>281902</v>
      </c>
    </row>
    <row r="120" spans="1:3">
      <c r="A120" s="91"/>
      <c r="B120" s="93" t="s">
        <v>221</v>
      </c>
      <c r="C120" s="91">
        <v>281903</v>
      </c>
    </row>
    <row r="121" spans="1:3">
      <c r="A121" s="91"/>
      <c r="B121" s="93" t="s">
        <v>222</v>
      </c>
      <c r="C121" s="91">
        <v>281905</v>
      </c>
    </row>
    <row r="122" spans="1:3">
      <c r="A122" s="91"/>
      <c r="B122" s="93" t="s">
        <v>316</v>
      </c>
      <c r="C122" s="91">
        <v>281907</v>
      </c>
    </row>
    <row r="123" spans="1:3">
      <c r="A123" s="91"/>
      <c r="B123" s="93" t="s">
        <v>317</v>
      </c>
      <c r="C123" s="91">
        <v>281908</v>
      </c>
    </row>
    <row r="124" spans="1:3">
      <c r="A124" s="91"/>
      <c r="B124" s="91" t="s">
        <v>318</v>
      </c>
      <c r="C124" s="91">
        <v>281909</v>
      </c>
    </row>
    <row r="125" spans="1:3">
      <c r="A125" s="91"/>
      <c r="B125" s="91" t="s">
        <v>319</v>
      </c>
      <c r="C125" s="91">
        <v>281913</v>
      </c>
    </row>
    <row r="126" spans="1:3">
      <c r="A126" s="91"/>
      <c r="B126" s="91" t="s">
        <v>320</v>
      </c>
      <c r="C126" s="91">
        <v>281914</v>
      </c>
    </row>
    <row r="127" spans="1:3">
      <c r="A127" s="91"/>
      <c r="B127" s="91" t="s">
        <v>321</v>
      </c>
      <c r="C127" s="91">
        <v>281920</v>
      </c>
    </row>
    <row r="128" spans="1:3">
      <c r="A128" s="91"/>
      <c r="B128" s="91" t="s">
        <v>322</v>
      </c>
      <c r="C128" s="91">
        <v>281921</v>
      </c>
    </row>
    <row r="129" spans="1:3">
      <c r="A129" s="91"/>
      <c r="B129" s="91" t="s">
        <v>323</v>
      </c>
      <c r="C129" s="91">
        <v>281922</v>
      </c>
    </row>
    <row r="130" spans="1:3">
      <c r="A130" s="91"/>
      <c r="B130" s="91" t="s">
        <v>324</v>
      </c>
      <c r="C130" s="91">
        <v>281923</v>
      </c>
    </row>
    <row r="131" spans="1:3">
      <c r="A131" s="91"/>
      <c r="B131" s="91" t="s">
        <v>325</v>
      </c>
      <c r="C131" s="91">
        <v>281924</v>
      </c>
    </row>
    <row r="132" spans="1:3">
      <c r="A132" s="91"/>
      <c r="B132" s="91" t="s">
        <v>326</v>
      </c>
      <c r="C132" s="91">
        <v>281925</v>
      </c>
    </row>
    <row r="133" spans="1:3">
      <c r="A133" s="97" t="s">
        <v>223</v>
      </c>
      <c r="B133" s="99"/>
      <c r="C133" s="97">
        <v>280020</v>
      </c>
    </row>
    <row r="134" spans="1:3">
      <c r="A134" s="91"/>
      <c r="B134" s="91" t="s">
        <v>327</v>
      </c>
      <c r="C134" s="91">
        <v>282001</v>
      </c>
    </row>
    <row r="135" spans="1:3">
      <c r="A135" s="97" t="s">
        <v>224</v>
      </c>
      <c r="B135" s="99"/>
      <c r="C135" s="97">
        <v>280021</v>
      </c>
    </row>
    <row r="136" spans="1:3">
      <c r="A136" s="97" t="s">
        <v>225</v>
      </c>
      <c r="B136" s="99"/>
      <c r="C136" s="97">
        <v>280022</v>
      </c>
    </row>
    <row r="137" spans="1:3">
      <c r="A137" s="95"/>
      <c r="B137" s="93" t="s">
        <v>328</v>
      </c>
      <c r="C137" s="91">
        <v>282201</v>
      </c>
    </row>
    <row r="138" spans="1:3">
      <c r="A138" s="97" t="s">
        <v>226</v>
      </c>
      <c r="B138" s="99"/>
      <c r="C138" s="97">
        <v>280023</v>
      </c>
    </row>
    <row r="139" spans="1:3">
      <c r="A139" s="97" t="s">
        <v>227</v>
      </c>
      <c r="B139" s="99"/>
      <c r="C139" s="97">
        <v>280024</v>
      </c>
    </row>
    <row r="140" spans="1:3">
      <c r="A140" s="97" t="s">
        <v>228</v>
      </c>
      <c r="B140" s="99"/>
      <c r="C140" s="97">
        <v>280025</v>
      </c>
    </row>
    <row r="141" spans="1:3">
      <c r="A141" s="91"/>
      <c r="B141" s="93" t="s">
        <v>329</v>
      </c>
      <c r="C141" s="91">
        <v>282501</v>
      </c>
    </row>
    <row r="142" spans="1:3">
      <c r="A142" s="97" t="s">
        <v>330</v>
      </c>
      <c r="B142" s="99"/>
      <c r="C142" s="97">
        <v>280026</v>
      </c>
    </row>
    <row r="143" spans="1:3">
      <c r="A143" s="97" t="s">
        <v>229</v>
      </c>
      <c r="B143" s="99"/>
      <c r="C143" s="97">
        <v>280027</v>
      </c>
    </row>
    <row r="144" spans="1:3">
      <c r="A144" s="97" t="s">
        <v>230</v>
      </c>
      <c r="B144" s="99"/>
      <c r="C144" s="97">
        <v>280028</v>
      </c>
    </row>
    <row r="145" spans="1:3">
      <c r="A145" s="91"/>
      <c r="B145" s="93" t="s">
        <v>331</v>
      </c>
      <c r="C145" s="91">
        <v>282802</v>
      </c>
    </row>
    <row r="146" spans="1:3">
      <c r="A146" s="97" t="s">
        <v>332</v>
      </c>
      <c r="B146" s="99"/>
      <c r="C146" s="97">
        <v>280029</v>
      </c>
    </row>
    <row r="147" spans="1:3">
      <c r="A147" s="97" t="s">
        <v>231</v>
      </c>
      <c r="B147" s="99"/>
      <c r="C147" s="97">
        <v>280030</v>
      </c>
    </row>
    <row r="148" spans="1:3">
      <c r="A148" s="97" t="s">
        <v>232</v>
      </c>
      <c r="B148" s="99"/>
      <c r="C148" s="97">
        <v>280031</v>
      </c>
    </row>
    <row r="149" spans="1:3">
      <c r="A149" s="95"/>
      <c r="B149" s="93" t="s">
        <v>233</v>
      </c>
      <c r="C149" s="91">
        <v>283101</v>
      </c>
    </row>
    <row r="150" spans="1:3">
      <c r="A150" s="95"/>
      <c r="B150" s="93" t="s">
        <v>234</v>
      </c>
      <c r="C150" s="91">
        <v>283102</v>
      </c>
    </row>
    <row r="151" spans="1:3">
      <c r="A151" s="97" t="s">
        <v>235</v>
      </c>
      <c r="B151" s="99"/>
      <c r="C151" s="97">
        <v>280032</v>
      </c>
    </row>
    <row r="152" spans="1:3">
      <c r="A152" s="97" t="s">
        <v>236</v>
      </c>
      <c r="B152" s="99"/>
      <c r="C152" s="97">
        <v>280033</v>
      </c>
    </row>
    <row r="153" spans="1:3">
      <c r="A153" s="97" t="s">
        <v>237</v>
      </c>
      <c r="B153" s="99"/>
      <c r="C153" s="97">
        <v>280034</v>
      </c>
    </row>
    <row r="154" spans="1:3">
      <c r="A154" s="91"/>
      <c r="B154" s="93" t="s">
        <v>333</v>
      </c>
      <c r="C154" s="91">
        <v>283401</v>
      </c>
    </row>
    <row r="155" spans="1:3">
      <c r="A155" s="91"/>
      <c r="B155" s="93" t="s">
        <v>334</v>
      </c>
      <c r="C155" s="91">
        <v>283402</v>
      </c>
    </row>
    <row r="156" spans="1:3">
      <c r="A156" s="97" t="s">
        <v>238</v>
      </c>
      <c r="B156" s="99"/>
      <c r="C156" s="97">
        <v>280035</v>
      </c>
    </row>
    <row r="157" spans="1:3">
      <c r="A157" s="91"/>
      <c r="B157" s="93" t="s">
        <v>335</v>
      </c>
      <c r="C157" s="91">
        <v>283501</v>
      </c>
    </row>
    <row r="158" spans="1:3">
      <c r="A158" s="97" t="s">
        <v>239</v>
      </c>
      <c r="B158" s="99"/>
      <c r="C158" s="97">
        <v>280036</v>
      </c>
    </row>
    <row r="159" spans="1:3">
      <c r="A159" s="91"/>
      <c r="B159" s="93" t="s">
        <v>240</v>
      </c>
      <c r="C159" s="91">
        <v>283601</v>
      </c>
    </row>
    <row r="160" spans="1:3">
      <c r="A160" s="91"/>
      <c r="B160" s="93" t="s">
        <v>336</v>
      </c>
      <c r="C160" s="91">
        <v>283602</v>
      </c>
    </row>
    <row r="161" spans="1:3">
      <c r="A161" s="97" t="s">
        <v>241</v>
      </c>
      <c r="B161" s="99"/>
      <c r="C161" s="97">
        <v>280037</v>
      </c>
    </row>
  </sheetData>
  <mergeCells count="2">
    <mergeCell ref="A1:C1"/>
    <mergeCell ref="A2:C2"/>
  </mergeCells>
  <phoneticPr fontId="3"/>
  <hyperlinks>
    <hyperlink ref="A1:C1" location="Sheet1!D4" display="入力画面に戻る" xr:uid="{8BE66F5D-2848-4EE0-9A2A-EA74358E18EA}"/>
  </hyperlink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Sheet1!Print_Titles</vt:lpstr>
    </vt:vector>
  </TitlesOfParts>
  <Company>県立神戸商業高等学校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YOSHIFUMI YAMAMOTO</dc:creator>
  <cp:lastModifiedBy>博之 福田</cp:lastModifiedBy>
  <cp:lastPrinted>2025-08-06T09:01:34Z</cp:lastPrinted>
  <dcterms:created xsi:type="dcterms:W3CDTF">2004-02-07T22:02:52Z</dcterms:created>
  <dcterms:modified xsi:type="dcterms:W3CDTF">2025-08-08T01:13:21Z</dcterms:modified>
</cp:coreProperties>
</file>